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CMCG\Estadisticas\Reportes-UIE\Otros Reportes\Formularios\CNJ-CSJ\Formularios Vigentes 2014\"/>
    </mc:Choice>
  </mc:AlternateContent>
  <bookViews>
    <workbookView xWindow="0" yWindow="0" windowWidth="19200" windowHeight="7245" tabRatio="750"/>
  </bookViews>
  <sheets>
    <sheet name="Enero" sheetId="47" r:id="rId1"/>
    <sheet name="Febrero" sheetId="60" r:id="rId2"/>
    <sheet name="Marzo" sheetId="61" r:id="rId3"/>
    <sheet name="Abril" sheetId="62" r:id="rId4"/>
    <sheet name="Mayo" sheetId="63" r:id="rId5"/>
    <sheet name="Junio" sheetId="64" r:id="rId6"/>
    <sheet name="Julio" sheetId="65" r:id="rId7"/>
    <sheet name="Agosto" sheetId="66" r:id="rId8"/>
    <sheet name="Septiembre" sheetId="67" r:id="rId9"/>
    <sheet name="Octubre" sheetId="68" r:id="rId10"/>
    <sheet name="Noviembre" sheetId="69" r:id="rId11"/>
    <sheet name="Diciembre" sheetId="70" r:id="rId12"/>
  </sheets>
  <definedNames>
    <definedName name="_xlnm.Print_Area" localSheetId="3">Abril!$A$1:$U$103</definedName>
    <definedName name="_xlnm.Print_Area" localSheetId="7">Agosto!$A$1:$U$103</definedName>
    <definedName name="_xlnm.Print_Area" localSheetId="11">Diciembre!$A$1:$U$103</definedName>
    <definedName name="_xlnm.Print_Area" localSheetId="0">Enero!$A$1:$U$103</definedName>
    <definedName name="_xlnm.Print_Area" localSheetId="1">Febrero!$A$1:$U$103</definedName>
    <definedName name="_xlnm.Print_Area" localSheetId="6">Julio!$A$1:$U$103</definedName>
    <definedName name="_xlnm.Print_Area" localSheetId="5">Junio!$A$1:$U$103</definedName>
    <definedName name="_xlnm.Print_Area" localSheetId="2">Marzo!$A$1:$U$103</definedName>
    <definedName name="_xlnm.Print_Area" localSheetId="4">Mayo!$A$1:$U$103</definedName>
    <definedName name="_xlnm.Print_Area" localSheetId="10">Noviembre!$A$1:$U$103</definedName>
    <definedName name="_xlnm.Print_Area" localSheetId="9">Octubre!$A$1:$U$103</definedName>
    <definedName name="_xlnm.Print_Area" localSheetId="8">Septiembre!$A$1:$U$103</definedName>
  </definedNames>
  <calcPr calcId="162913"/>
</workbook>
</file>

<file path=xl/calcChain.xml><?xml version="1.0" encoding="utf-8"?>
<calcChain xmlns="http://schemas.openxmlformats.org/spreadsheetml/2006/main">
  <c r="D27" i="70" l="1"/>
  <c r="E27" i="70"/>
  <c r="D27" i="69"/>
  <c r="E27" i="69"/>
  <c r="D27" i="68"/>
  <c r="E27" i="68"/>
  <c r="D27" i="67"/>
  <c r="E27" i="67"/>
  <c r="D27" i="66"/>
  <c r="E27" i="66"/>
  <c r="D27" i="65"/>
  <c r="E27" i="65"/>
  <c r="D27" i="64"/>
  <c r="E27" i="64"/>
  <c r="D27" i="63"/>
  <c r="E27" i="63"/>
  <c r="D27" i="62"/>
  <c r="E27" i="62"/>
  <c r="D27" i="61"/>
  <c r="E27" i="61"/>
  <c r="D27" i="60"/>
  <c r="E27" i="60"/>
  <c r="H80" i="70" l="1"/>
  <c r="F80" i="70"/>
  <c r="J69" i="70"/>
  <c r="I69" i="70"/>
  <c r="H69" i="70"/>
  <c r="G69" i="70"/>
  <c r="F69" i="70"/>
  <c r="E69" i="70"/>
  <c r="S63" i="70"/>
  <c r="J59" i="70"/>
  <c r="N55" i="70"/>
  <c r="K42" i="70"/>
  <c r="J42" i="70"/>
  <c r="K41" i="70"/>
  <c r="J41" i="70"/>
  <c r="K40" i="70"/>
  <c r="J40" i="70"/>
  <c r="K39" i="70"/>
  <c r="J39" i="70"/>
  <c r="K38" i="70"/>
  <c r="J38" i="70"/>
  <c r="K37" i="70"/>
  <c r="J37" i="70"/>
  <c r="K36" i="70"/>
  <c r="J36" i="70"/>
  <c r="Q27" i="70" s="1"/>
  <c r="Q15" i="70" s="1"/>
  <c r="Q19" i="70" s="1"/>
  <c r="I30" i="70"/>
  <c r="H30" i="70"/>
  <c r="G30" i="70"/>
  <c r="F30" i="70"/>
  <c r="S27" i="70"/>
  <c r="Q16" i="70" s="1"/>
  <c r="K19" i="70"/>
  <c r="I19" i="70"/>
  <c r="O16" i="70"/>
  <c r="M16" i="70"/>
  <c r="O15" i="70"/>
  <c r="M15" i="70"/>
  <c r="M19" i="70" s="1"/>
  <c r="H80" i="69"/>
  <c r="F80" i="69"/>
  <c r="J69" i="69"/>
  <c r="I69" i="69"/>
  <c r="H69" i="69"/>
  <c r="G69" i="69"/>
  <c r="F69" i="69"/>
  <c r="E69" i="69"/>
  <c r="S63" i="69"/>
  <c r="J59" i="69"/>
  <c r="N55" i="69"/>
  <c r="K42" i="69"/>
  <c r="J42" i="69"/>
  <c r="K41" i="69"/>
  <c r="J41" i="69"/>
  <c r="K40" i="69"/>
  <c r="J40" i="69"/>
  <c r="K39" i="69"/>
  <c r="J39" i="69"/>
  <c r="K38" i="69"/>
  <c r="J38" i="69"/>
  <c r="K37" i="69"/>
  <c r="J37" i="69"/>
  <c r="K36" i="69"/>
  <c r="J36" i="69"/>
  <c r="Q27" i="69" s="1"/>
  <c r="Q15" i="69" s="1"/>
  <c r="Q19" i="69" s="1"/>
  <c r="I30" i="69"/>
  <c r="H30" i="69"/>
  <c r="G30" i="69"/>
  <c r="F30" i="69"/>
  <c r="S27" i="69"/>
  <c r="Q16" i="69" s="1"/>
  <c r="K19" i="69"/>
  <c r="I19" i="69"/>
  <c r="O16" i="69"/>
  <c r="M16" i="69"/>
  <c r="O15" i="69"/>
  <c r="O19" i="69" s="1"/>
  <c r="M15" i="69"/>
  <c r="M19" i="69" s="1"/>
  <c r="H80" i="68"/>
  <c r="F80" i="68"/>
  <c r="J69" i="68"/>
  <c r="I69" i="68"/>
  <c r="H69" i="68"/>
  <c r="G69" i="68"/>
  <c r="F69" i="68"/>
  <c r="E69" i="68"/>
  <c r="S63" i="68"/>
  <c r="J59" i="68"/>
  <c r="N55" i="68"/>
  <c r="K42" i="68"/>
  <c r="J42" i="68"/>
  <c r="K41" i="68"/>
  <c r="J41" i="68"/>
  <c r="K40" i="68"/>
  <c r="J40" i="68"/>
  <c r="K39" i="68"/>
  <c r="J39" i="68"/>
  <c r="K38" i="68"/>
  <c r="J38" i="68"/>
  <c r="K37" i="68"/>
  <c r="J37" i="68"/>
  <c r="K36" i="68"/>
  <c r="J36" i="68"/>
  <c r="I30" i="68"/>
  <c r="H30" i="68"/>
  <c r="G30" i="68"/>
  <c r="F30" i="68"/>
  <c r="S27" i="68"/>
  <c r="Q16" i="68" s="1"/>
  <c r="Q27" i="68"/>
  <c r="Q15" i="68" s="1"/>
  <c r="Q19" i="68" s="1"/>
  <c r="K19" i="68"/>
  <c r="I19" i="68"/>
  <c r="O16" i="68"/>
  <c r="M16" i="68"/>
  <c r="O15" i="68"/>
  <c r="O19" i="68" s="1"/>
  <c r="M15" i="68"/>
  <c r="M19" i="68" s="1"/>
  <c r="H80" i="67"/>
  <c r="F80" i="67"/>
  <c r="J69" i="67"/>
  <c r="I69" i="67"/>
  <c r="H69" i="67"/>
  <c r="G69" i="67"/>
  <c r="F69" i="67"/>
  <c r="E69" i="67"/>
  <c r="S63" i="67"/>
  <c r="J59" i="67"/>
  <c r="N55" i="67"/>
  <c r="K42" i="67"/>
  <c r="J42" i="67"/>
  <c r="K41" i="67"/>
  <c r="J41" i="67"/>
  <c r="K40" i="67"/>
  <c r="J40" i="67"/>
  <c r="K39" i="67"/>
  <c r="J39" i="67"/>
  <c r="K38" i="67"/>
  <c r="J38" i="67"/>
  <c r="K37" i="67"/>
  <c r="J37" i="67"/>
  <c r="K36" i="67"/>
  <c r="J36" i="67"/>
  <c r="Q27" i="67" s="1"/>
  <c r="Q15" i="67" s="1"/>
  <c r="Q19" i="67" s="1"/>
  <c r="I30" i="67"/>
  <c r="H30" i="67"/>
  <c r="G30" i="67"/>
  <c r="F30" i="67"/>
  <c r="S27" i="67"/>
  <c r="Q16" i="67" s="1"/>
  <c r="K19" i="67"/>
  <c r="I19" i="67"/>
  <c r="O16" i="67"/>
  <c r="M16" i="67"/>
  <c r="O15" i="67"/>
  <c r="O19" i="67" s="1"/>
  <c r="M15" i="67"/>
  <c r="M19" i="67" s="1"/>
  <c r="H80" i="66"/>
  <c r="F80" i="66"/>
  <c r="J69" i="66"/>
  <c r="I69" i="66"/>
  <c r="H69" i="66"/>
  <c r="G69" i="66"/>
  <c r="F69" i="66"/>
  <c r="E69" i="66"/>
  <c r="S63" i="66"/>
  <c r="J59" i="66"/>
  <c r="N55" i="66"/>
  <c r="K42" i="66"/>
  <c r="J42" i="66"/>
  <c r="K41" i="66"/>
  <c r="J41" i="66"/>
  <c r="K40" i="66"/>
  <c r="J40" i="66"/>
  <c r="K39" i="66"/>
  <c r="J39" i="66"/>
  <c r="K38" i="66"/>
  <c r="J38" i="66"/>
  <c r="K37" i="66"/>
  <c r="J37" i="66"/>
  <c r="K36" i="66"/>
  <c r="J36" i="66"/>
  <c r="I30" i="66"/>
  <c r="H30" i="66"/>
  <c r="G30" i="66"/>
  <c r="F30" i="66"/>
  <c r="S27" i="66"/>
  <c r="Q16" i="66" s="1"/>
  <c r="Q27" i="66"/>
  <c r="O19" i="66"/>
  <c r="K19" i="66"/>
  <c r="I19" i="66"/>
  <c r="O16" i="66"/>
  <c r="M16" i="66"/>
  <c r="Q15" i="66"/>
  <c r="Q19" i="66" s="1"/>
  <c r="O15" i="66"/>
  <c r="M15" i="66"/>
  <c r="M19" i="66" s="1"/>
  <c r="H80" i="65"/>
  <c r="F80" i="65"/>
  <c r="J69" i="65"/>
  <c r="I69" i="65"/>
  <c r="H69" i="65"/>
  <c r="G69" i="65"/>
  <c r="F69" i="65"/>
  <c r="E69" i="65"/>
  <c r="S63" i="65"/>
  <c r="J59" i="65"/>
  <c r="N55" i="65"/>
  <c r="K42" i="65"/>
  <c r="J42" i="65"/>
  <c r="K41" i="65"/>
  <c r="J41" i="65"/>
  <c r="K40" i="65"/>
  <c r="J40" i="65"/>
  <c r="K39" i="65"/>
  <c r="J39" i="65"/>
  <c r="K38" i="65"/>
  <c r="J38" i="65"/>
  <c r="K37" i="65"/>
  <c r="J37" i="65"/>
  <c r="K36" i="65"/>
  <c r="J36" i="65"/>
  <c r="Q27" i="65" s="1"/>
  <c r="Q15" i="65" s="1"/>
  <c r="I30" i="65"/>
  <c r="H30" i="65"/>
  <c r="G30" i="65"/>
  <c r="F30" i="65"/>
  <c r="K19" i="65"/>
  <c r="I19" i="65"/>
  <c r="O16" i="65"/>
  <c r="M16" i="65"/>
  <c r="O15" i="65"/>
  <c r="O19" i="65" s="1"/>
  <c r="M15" i="65"/>
  <c r="M19" i="65" s="1"/>
  <c r="H80" i="64"/>
  <c r="F80" i="64"/>
  <c r="J69" i="64"/>
  <c r="I69" i="64"/>
  <c r="H69" i="64"/>
  <c r="G69" i="64"/>
  <c r="F69" i="64"/>
  <c r="E69" i="64"/>
  <c r="S63" i="64"/>
  <c r="J59" i="64"/>
  <c r="N55" i="64"/>
  <c r="K42" i="64"/>
  <c r="J42" i="64"/>
  <c r="K41" i="64"/>
  <c r="J41" i="64"/>
  <c r="K40" i="64"/>
  <c r="J40" i="64"/>
  <c r="K39" i="64"/>
  <c r="J39" i="64"/>
  <c r="K38" i="64"/>
  <c r="J38" i="64"/>
  <c r="K37" i="64"/>
  <c r="J37" i="64"/>
  <c r="K36" i="64"/>
  <c r="J36" i="64"/>
  <c r="Q27" i="64" s="1"/>
  <c r="Q15" i="64" s="1"/>
  <c r="I30" i="64"/>
  <c r="H30" i="64"/>
  <c r="G30" i="64"/>
  <c r="F30" i="64"/>
  <c r="K19" i="64"/>
  <c r="I19" i="64"/>
  <c r="O16" i="64"/>
  <c r="M16" i="64"/>
  <c r="O15" i="64"/>
  <c r="O19" i="64" s="1"/>
  <c r="M15" i="64"/>
  <c r="M19" i="64" s="1"/>
  <c r="H80" i="63"/>
  <c r="F80" i="63"/>
  <c r="J69" i="63"/>
  <c r="I69" i="63"/>
  <c r="H69" i="63"/>
  <c r="G69" i="63"/>
  <c r="F69" i="63"/>
  <c r="E69" i="63"/>
  <c r="S63" i="63"/>
  <c r="J59" i="63"/>
  <c r="N55" i="63"/>
  <c r="K42" i="63"/>
  <c r="J42" i="63"/>
  <c r="K41" i="63"/>
  <c r="J41" i="63"/>
  <c r="K40" i="63"/>
  <c r="J40" i="63"/>
  <c r="K39" i="63"/>
  <c r="J39" i="63"/>
  <c r="K38" i="63"/>
  <c r="J38" i="63"/>
  <c r="K37" i="63"/>
  <c r="J37" i="63"/>
  <c r="K36" i="63"/>
  <c r="J36" i="63"/>
  <c r="Q27" i="63" s="1"/>
  <c r="Q15" i="63" s="1"/>
  <c r="Q19" i="63" s="1"/>
  <c r="I30" i="63"/>
  <c r="H30" i="63"/>
  <c r="G30" i="63"/>
  <c r="F30" i="63"/>
  <c r="S27" i="63"/>
  <c r="Q16" i="63" s="1"/>
  <c r="K19" i="63"/>
  <c r="I19" i="63"/>
  <c r="O16" i="63"/>
  <c r="M16" i="63"/>
  <c r="O15" i="63"/>
  <c r="M15" i="63"/>
  <c r="M19" i="63" s="1"/>
  <c r="H80" i="62"/>
  <c r="F80" i="62"/>
  <c r="J69" i="62"/>
  <c r="I69" i="62"/>
  <c r="H69" i="62"/>
  <c r="G69" i="62"/>
  <c r="F69" i="62"/>
  <c r="E69" i="62"/>
  <c r="S63" i="62"/>
  <c r="J59" i="62"/>
  <c r="N55" i="62"/>
  <c r="K42" i="62"/>
  <c r="J42" i="62"/>
  <c r="K41" i="62"/>
  <c r="J41" i="62"/>
  <c r="K40" i="62"/>
  <c r="J40" i="62"/>
  <c r="K39" i="62"/>
  <c r="J39" i="62"/>
  <c r="K38" i="62"/>
  <c r="J38" i="62"/>
  <c r="K37" i="62"/>
  <c r="J37" i="62"/>
  <c r="K36" i="62"/>
  <c r="J36" i="62"/>
  <c r="Q27" i="62" s="1"/>
  <c r="Q15" i="62" s="1"/>
  <c r="I30" i="62"/>
  <c r="H30" i="62"/>
  <c r="G30" i="62"/>
  <c r="F30" i="62"/>
  <c r="K19" i="62"/>
  <c r="I19" i="62"/>
  <c r="O16" i="62"/>
  <c r="M16" i="62"/>
  <c r="O15" i="62"/>
  <c r="O19" i="62" s="1"/>
  <c r="M15" i="62"/>
  <c r="M19" i="62" s="1"/>
  <c r="H80" i="61"/>
  <c r="F80" i="61"/>
  <c r="J69" i="61"/>
  <c r="I69" i="61"/>
  <c r="H69" i="61"/>
  <c r="G69" i="61"/>
  <c r="F69" i="61"/>
  <c r="E69" i="61"/>
  <c r="S63" i="61"/>
  <c r="J59" i="61"/>
  <c r="N55" i="61"/>
  <c r="K42" i="61"/>
  <c r="J42" i="61"/>
  <c r="K41" i="61"/>
  <c r="J41" i="61"/>
  <c r="K40" i="61"/>
  <c r="J40" i="61"/>
  <c r="K39" i="61"/>
  <c r="J39" i="61"/>
  <c r="K38" i="61"/>
  <c r="J38" i="61"/>
  <c r="K37" i="61"/>
  <c r="J37" i="61"/>
  <c r="K36" i="61"/>
  <c r="J36" i="61"/>
  <c r="I30" i="61"/>
  <c r="H30" i="61"/>
  <c r="G30" i="61"/>
  <c r="F30" i="61"/>
  <c r="S27" i="61"/>
  <c r="Q16" i="61" s="1"/>
  <c r="Q27" i="61"/>
  <c r="Q15" i="61" s="1"/>
  <c r="Q19" i="61" s="1"/>
  <c r="K19" i="61"/>
  <c r="I19" i="61"/>
  <c r="O16" i="61"/>
  <c r="M16" i="61"/>
  <c r="O15" i="61"/>
  <c r="O19" i="61" s="1"/>
  <c r="M15" i="61"/>
  <c r="M19" i="61" s="1"/>
  <c r="I30" i="60"/>
  <c r="H30" i="60"/>
  <c r="G30" i="60"/>
  <c r="F30" i="60"/>
  <c r="C11" i="60"/>
  <c r="C11" i="61" s="1"/>
  <c r="C11" i="62" s="1"/>
  <c r="C11" i="63" s="1"/>
  <c r="C11" i="64" s="1"/>
  <c r="C11" i="65" s="1"/>
  <c r="C11" i="66" s="1"/>
  <c r="C11" i="67" s="1"/>
  <c r="C11" i="68" s="1"/>
  <c r="C11" i="69" s="1"/>
  <c r="C11" i="70" s="1"/>
  <c r="Q9" i="60"/>
  <c r="Q9" i="61" s="1"/>
  <c r="Q9" i="62" s="1"/>
  <c r="Q9" i="63" s="1"/>
  <c r="Q9" i="64" s="1"/>
  <c r="Q9" i="65" s="1"/>
  <c r="Q9" i="66" s="1"/>
  <c r="Q9" i="67" s="1"/>
  <c r="Q9" i="68" s="1"/>
  <c r="Q9" i="69" s="1"/>
  <c r="Q9" i="70" s="1"/>
  <c r="M9" i="60"/>
  <c r="M9" i="61" s="1"/>
  <c r="M9" i="62" s="1"/>
  <c r="M9" i="63" s="1"/>
  <c r="M9" i="64" s="1"/>
  <c r="M9" i="65" s="1"/>
  <c r="M9" i="66" s="1"/>
  <c r="M9" i="67" s="1"/>
  <c r="M9" i="68" s="1"/>
  <c r="M9" i="69" s="1"/>
  <c r="M9" i="70" s="1"/>
  <c r="H9" i="60"/>
  <c r="H9" i="61" s="1"/>
  <c r="P8" i="60"/>
  <c r="P8" i="61" s="1"/>
  <c r="P8" i="62" s="1"/>
  <c r="P8" i="63" s="1"/>
  <c r="P8" i="64" s="1"/>
  <c r="P8" i="65" s="1"/>
  <c r="P8" i="66" s="1"/>
  <c r="P8" i="67" s="1"/>
  <c r="P8" i="68" s="1"/>
  <c r="P8" i="69" s="1"/>
  <c r="P8" i="70" s="1"/>
  <c r="C8" i="60"/>
  <c r="C8" i="61" s="1"/>
  <c r="C8" i="62" s="1"/>
  <c r="C8" i="63" s="1"/>
  <c r="C8" i="64" s="1"/>
  <c r="C8" i="65" s="1"/>
  <c r="C8" i="66" s="1"/>
  <c r="C8" i="67" s="1"/>
  <c r="C8" i="68" s="1"/>
  <c r="C8" i="69" s="1"/>
  <c r="C8" i="70" s="1"/>
  <c r="C7" i="60"/>
  <c r="B55" i="60" s="1"/>
  <c r="H80" i="60"/>
  <c r="F80" i="60"/>
  <c r="J69" i="60"/>
  <c r="I69" i="60"/>
  <c r="H69" i="60"/>
  <c r="G69" i="60"/>
  <c r="F69" i="60"/>
  <c r="E69" i="60"/>
  <c r="S63" i="60"/>
  <c r="J59" i="60"/>
  <c r="N55" i="60"/>
  <c r="K42" i="60"/>
  <c r="J42" i="60"/>
  <c r="K41" i="60"/>
  <c r="J41" i="60"/>
  <c r="K40" i="60"/>
  <c r="J40" i="60"/>
  <c r="K39" i="60"/>
  <c r="J39" i="60"/>
  <c r="K38" i="60"/>
  <c r="J38" i="60"/>
  <c r="K37" i="60"/>
  <c r="J37" i="60"/>
  <c r="K36" i="60"/>
  <c r="S27" i="60" s="1"/>
  <c r="Q16" i="60" s="1"/>
  <c r="J36" i="60"/>
  <c r="Q27" i="60"/>
  <c r="Q15" i="60" s="1"/>
  <c r="K19" i="60"/>
  <c r="I19" i="60"/>
  <c r="O16" i="60"/>
  <c r="M16" i="60"/>
  <c r="O15" i="60"/>
  <c r="M15" i="60"/>
  <c r="H9" i="62" l="1"/>
  <c r="S55" i="61"/>
  <c r="C7" i="61"/>
  <c r="S55" i="60"/>
  <c r="O19" i="70"/>
  <c r="S27" i="65"/>
  <c r="Q16" i="65" s="1"/>
  <c r="S27" i="64"/>
  <c r="Q16" i="64" s="1"/>
  <c r="O19" i="63"/>
  <c r="S27" i="62"/>
  <c r="Q16" i="62" s="1"/>
  <c r="Q19" i="62" s="1"/>
  <c r="O19" i="60"/>
  <c r="Q19" i="60"/>
  <c r="M19" i="60"/>
  <c r="J37" i="47"/>
  <c r="J24" i="47" s="1"/>
  <c r="D24" i="60" s="1"/>
  <c r="J24" i="60" s="1"/>
  <c r="D24" i="61" s="1"/>
  <c r="J24" i="61" s="1"/>
  <c r="K37" i="47"/>
  <c r="K24" i="47" s="1"/>
  <c r="E24" i="60" s="1"/>
  <c r="K24" i="60" s="1"/>
  <c r="E24" i="61" s="1"/>
  <c r="K24" i="61" s="1"/>
  <c r="E24" i="62" s="1"/>
  <c r="K24" i="62" s="1"/>
  <c r="E24" i="63" s="1"/>
  <c r="K24" i="63" s="1"/>
  <c r="C7" i="62" l="1"/>
  <c r="B55" i="61"/>
  <c r="S55" i="62"/>
  <c r="H9" i="63"/>
  <c r="E24" i="64"/>
  <c r="K24" i="64" s="1"/>
  <c r="E24" i="65" s="1"/>
  <c r="K24" i="65" s="1"/>
  <c r="E24" i="66" s="1"/>
  <c r="D24" i="62"/>
  <c r="J24" i="62" s="1"/>
  <c r="D24" i="63" s="1"/>
  <c r="J24" i="63" s="1"/>
  <c r="D24" i="64" s="1"/>
  <c r="J24" i="64" s="1"/>
  <c r="D24" i="65" s="1"/>
  <c r="J24" i="65" s="1"/>
  <c r="D24" i="66" s="1"/>
  <c r="J24" i="66" s="1"/>
  <c r="D24" i="67" s="1"/>
  <c r="J24" i="67" s="1"/>
  <c r="D24" i="68" s="1"/>
  <c r="J24" i="68" s="1"/>
  <c r="D24" i="69" s="1"/>
  <c r="J24" i="69" s="1"/>
  <c r="D24" i="70" s="1"/>
  <c r="J24" i="70" s="1"/>
  <c r="Q19" i="65"/>
  <c r="Q19" i="64"/>
  <c r="F80" i="47"/>
  <c r="T49" i="47"/>
  <c r="Q49" i="60" s="1"/>
  <c r="T49" i="60" s="1"/>
  <c r="Q49" i="61" s="1"/>
  <c r="T49" i="61" s="1"/>
  <c r="Q49" i="62" s="1"/>
  <c r="T49" i="62" s="1"/>
  <c r="Q49" i="63" s="1"/>
  <c r="T49" i="63" s="1"/>
  <c r="Q49" i="64" s="1"/>
  <c r="T49" i="64" s="1"/>
  <c r="Q49" i="65" s="1"/>
  <c r="T49" i="65" s="1"/>
  <c r="Q49" i="66" s="1"/>
  <c r="T49" i="66" s="1"/>
  <c r="Q49" i="67" s="1"/>
  <c r="T49" i="67" s="1"/>
  <c r="Q49" i="68" s="1"/>
  <c r="T49" i="68" s="1"/>
  <c r="Q49" i="69" s="1"/>
  <c r="T49" i="69" s="1"/>
  <c r="Q49" i="70" s="1"/>
  <c r="T49" i="70" s="1"/>
  <c r="T50" i="47"/>
  <c r="Q50" i="60" s="1"/>
  <c r="T50" i="60" s="1"/>
  <c r="Q50" i="61" s="1"/>
  <c r="T50" i="61" s="1"/>
  <c r="Q50" i="62" s="1"/>
  <c r="T50" i="62" s="1"/>
  <c r="Q50" i="63" s="1"/>
  <c r="T50" i="63" s="1"/>
  <c r="Q50" i="64" s="1"/>
  <c r="T50" i="64" s="1"/>
  <c r="Q50" i="65" s="1"/>
  <c r="T50" i="65" s="1"/>
  <c r="Q50" i="66" s="1"/>
  <c r="T50" i="66" s="1"/>
  <c r="Q50" i="67" s="1"/>
  <c r="T50" i="67" s="1"/>
  <c r="Q50" i="68" s="1"/>
  <c r="T50" i="68" s="1"/>
  <c r="Q50" i="69" s="1"/>
  <c r="T50" i="69" s="1"/>
  <c r="Q50" i="70" s="1"/>
  <c r="T50" i="70" s="1"/>
  <c r="T51" i="47"/>
  <c r="Q51" i="60" s="1"/>
  <c r="T51" i="60" s="1"/>
  <c r="Q51" i="61" s="1"/>
  <c r="T51" i="61" s="1"/>
  <c r="Q51" i="62" s="1"/>
  <c r="T51" i="62" s="1"/>
  <c r="Q51" i="63" s="1"/>
  <c r="T51" i="63" s="1"/>
  <c r="Q51" i="64" s="1"/>
  <c r="T51" i="64" s="1"/>
  <c r="Q51" i="65" s="1"/>
  <c r="T51" i="65" s="1"/>
  <c r="Q51" i="66" s="1"/>
  <c r="T51" i="66" s="1"/>
  <c r="Q51" i="67" s="1"/>
  <c r="T51" i="67" s="1"/>
  <c r="Q51" i="68" s="1"/>
  <c r="T51" i="68" s="1"/>
  <c r="Q51" i="69" s="1"/>
  <c r="T51" i="69" s="1"/>
  <c r="Q51" i="70" s="1"/>
  <c r="T51" i="70" s="1"/>
  <c r="T43" i="47"/>
  <c r="Q43" i="60" s="1"/>
  <c r="T43" i="60" s="1"/>
  <c r="Q43" i="61" s="1"/>
  <c r="T43" i="61" s="1"/>
  <c r="Q43" i="62" s="1"/>
  <c r="T43" i="62" s="1"/>
  <c r="Q43" i="63" s="1"/>
  <c r="T43" i="63" s="1"/>
  <c r="Q43" i="64" s="1"/>
  <c r="T43" i="64" s="1"/>
  <c r="Q43" i="65" s="1"/>
  <c r="T43" i="65" s="1"/>
  <c r="Q43" i="66" s="1"/>
  <c r="T43" i="66" s="1"/>
  <c r="Q43" i="67" s="1"/>
  <c r="T43" i="67" s="1"/>
  <c r="Q43" i="68" s="1"/>
  <c r="T43" i="68" s="1"/>
  <c r="Q43" i="69" s="1"/>
  <c r="T43" i="69" s="1"/>
  <c r="Q43" i="70" s="1"/>
  <c r="T43" i="70" s="1"/>
  <c r="T44" i="47"/>
  <c r="Q44" i="60" s="1"/>
  <c r="T44" i="60" s="1"/>
  <c r="Q44" i="61" s="1"/>
  <c r="T44" i="61" s="1"/>
  <c r="Q44" i="62" s="1"/>
  <c r="T44" i="62" s="1"/>
  <c r="Q44" i="63" s="1"/>
  <c r="T44" i="63" s="1"/>
  <c r="Q44" i="64" s="1"/>
  <c r="T44" i="64" s="1"/>
  <c r="Q44" i="65" s="1"/>
  <c r="T44" i="65" s="1"/>
  <c r="Q44" i="66" s="1"/>
  <c r="T44" i="66" s="1"/>
  <c r="Q44" i="67" s="1"/>
  <c r="T44" i="67" s="1"/>
  <c r="Q44" i="68" s="1"/>
  <c r="T44" i="68" s="1"/>
  <c r="Q44" i="69" s="1"/>
  <c r="T44" i="69" s="1"/>
  <c r="Q44" i="70" s="1"/>
  <c r="T44" i="70" s="1"/>
  <c r="K36" i="47"/>
  <c r="J36" i="47"/>
  <c r="Q84" i="47"/>
  <c r="B84" i="60" s="1"/>
  <c r="Q84" i="60" s="1"/>
  <c r="B84" i="61" s="1"/>
  <c r="Q84" i="61" s="1"/>
  <c r="B84" i="62" s="1"/>
  <c r="Q84" i="62" s="1"/>
  <c r="B84" i="63" s="1"/>
  <c r="Q84" i="63" s="1"/>
  <c r="B84" i="64" s="1"/>
  <c r="Q84" i="64" s="1"/>
  <c r="B84" i="65" s="1"/>
  <c r="Q84" i="65" s="1"/>
  <c r="B84" i="66" s="1"/>
  <c r="Q84" i="66" s="1"/>
  <c r="B84" i="67" s="1"/>
  <c r="Q84" i="67" s="1"/>
  <c r="B84" i="68" s="1"/>
  <c r="Q84" i="68" s="1"/>
  <c r="B84" i="69" s="1"/>
  <c r="Q84" i="69" s="1"/>
  <c r="B84" i="70" s="1"/>
  <c r="Q84" i="70" s="1"/>
  <c r="H80" i="47"/>
  <c r="I69" i="47"/>
  <c r="G69" i="47"/>
  <c r="H69" i="47"/>
  <c r="J69" i="47"/>
  <c r="E69" i="47"/>
  <c r="O15" i="47"/>
  <c r="O16" i="47"/>
  <c r="M16" i="47"/>
  <c r="M15" i="47"/>
  <c r="K19" i="47"/>
  <c r="G19" i="47"/>
  <c r="S18" i="47"/>
  <c r="G18" i="60" s="1"/>
  <c r="S18" i="60" s="1"/>
  <c r="G18" i="61" s="1"/>
  <c r="S18" i="61" s="1"/>
  <c r="G18" i="62" s="1"/>
  <c r="S18" i="62" s="1"/>
  <c r="G18" i="63" s="1"/>
  <c r="S18" i="63" s="1"/>
  <c r="G18" i="64" s="1"/>
  <c r="S18" i="64" s="1"/>
  <c r="G18" i="65" s="1"/>
  <c r="S18" i="65" s="1"/>
  <c r="G18" i="66" s="1"/>
  <c r="S18" i="66" s="1"/>
  <c r="G18" i="67" s="1"/>
  <c r="S18" i="67" s="1"/>
  <c r="G18" i="68" s="1"/>
  <c r="S18" i="68" s="1"/>
  <c r="G18" i="69" s="1"/>
  <c r="S18" i="69" s="1"/>
  <c r="G18" i="70" s="1"/>
  <c r="S18" i="70" s="1"/>
  <c r="S17" i="47"/>
  <c r="G17" i="60" s="1"/>
  <c r="S17" i="60" s="1"/>
  <c r="G17" i="61" s="1"/>
  <c r="S17" i="61" s="1"/>
  <c r="G17" i="62" s="1"/>
  <c r="S17" i="62" s="1"/>
  <c r="G17" i="63" s="1"/>
  <c r="S17" i="63" s="1"/>
  <c r="G17" i="64" s="1"/>
  <c r="S17" i="64" s="1"/>
  <c r="G17" i="65" s="1"/>
  <c r="S17" i="65" s="1"/>
  <c r="G17" i="66" s="1"/>
  <c r="S17" i="66" s="1"/>
  <c r="G17" i="67" s="1"/>
  <c r="S17" i="67" s="1"/>
  <c r="G17" i="68" s="1"/>
  <c r="S17" i="68" s="1"/>
  <c r="G17" i="69" s="1"/>
  <c r="S17" i="69" s="1"/>
  <c r="G17" i="70" s="1"/>
  <c r="S17" i="70" s="1"/>
  <c r="J23" i="47" l="1"/>
  <c r="D23" i="60" s="1"/>
  <c r="J23" i="60" s="1"/>
  <c r="K23" i="47"/>
  <c r="E23" i="60" s="1"/>
  <c r="K23" i="60" s="1"/>
  <c r="E23" i="61" s="1"/>
  <c r="K23" i="61" s="1"/>
  <c r="C7" i="63"/>
  <c r="B55" i="62"/>
  <c r="S55" i="63"/>
  <c r="H9" i="64"/>
  <c r="K24" i="66"/>
  <c r="M19" i="47"/>
  <c r="O19" i="47"/>
  <c r="B55" i="63" l="1"/>
  <c r="C7" i="64"/>
  <c r="S55" i="64"/>
  <c r="H9" i="65"/>
  <c r="E23" i="62"/>
  <c r="D23" i="61"/>
  <c r="E24" i="67"/>
  <c r="K24" i="67" s="1"/>
  <c r="I19" i="47"/>
  <c r="F30" i="47"/>
  <c r="G30" i="47"/>
  <c r="H30" i="47"/>
  <c r="I30" i="47"/>
  <c r="B55" i="64" l="1"/>
  <c r="C7" i="65"/>
  <c r="S55" i="65"/>
  <c r="H9" i="66"/>
  <c r="E24" i="68"/>
  <c r="K24" i="68" s="1"/>
  <c r="E24" i="69" s="1"/>
  <c r="K24" i="69" s="1"/>
  <c r="E24" i="70" s="1"/>
  <c r="J23" i="61"/>
  <c r="K23" i="62"/>
  <c r="F69" i="47"/>
  <c r="S63" i="47"/>
  <c r="S55" i="47"/>
  <c r="N55" i="47"/>
  <c r="B55" i="47"/>
  <c r="T48" i="47"/>
  <c r="Q48" i="60" s="1"/>
  <c r="T48" i="60" s="1"/>
  <c r="Q48" i="61" s="1"/>
  <c r="T48" i="61" s="1"/>
  <c r="Q48" i="62" s="1"/>
  <c r="T48" i="62" s="1"/>
  <c r="Q48" i="63" s="1"/>
  <c r="T48" i="63" s="1"/>
  <c r="Q48" i="64" s="1"/>
  <c r="T48" i="64" s="1"/>
  <c r="Q48" i="65" s="1"/>
  <c r="T48" i="65" s="1"/>
  <c r="Q48" i="66" s="1"/>
  <c r="T48" i="66" s="1"/>
  <c r="Q48" i="67" s="1"/>
  <c r="T48" i="67" s="1"/>
  <c r="Q48" i="68" s="1"/>
  <c r="T48" i="68" s="1"/>
  <c r="Q48" i="69" s="1"/>
  <c r="T48" i="69" s="1"/>
  <c r="Q48" i="70" s="1"/>
  <c r="T48" i="70" s="1"/>
  <c r="T42" i="47"/>
  <c r="Q42" i="60" s="1"/>
  <c r="T42" i="60" s="1"/>
  <c r="Q42" i="61" s="1"/>
  <c r="T42" i="61" s="1"/>
  <c r="Q42" i="62" s="1"/>
  <c r="T42" i="62" s="1"/>
  <c r="Q42" i="63" s="1"/>
  <c r="T42" i="63" s="1"/>
  <c r="Q42" i="64" s="1"/>
  <c r="T42" i="64" s="1"/>
  <c r="Q42" i="65" s="1"/>
  <c r="T42" i="65" s="1"/>
  <c r="Q42" i="66" s="1"/>
  <c r="T42" i="66" s="1"/>
  <c r="Q42" i="67" s="1"/>
  <c r="T42" i="67" s="1"/>
  <c r="Q42" i="68" s="1"/>
  <c r="T42" i="68" s="1"/>
  <c r="Q42" i="69" s="1"/>
  <c r="T42" i="69" s="1"/>
  <c r="Q42" i="70" s="1"/>
  <c r="T42" i="70" s="1"/>
  <c r="J59" i="47"/>
  <c r="K42" i="47"/>
  <c r="K29" i="47" s="1"/>
  <c r="E29" i="60" s="1"/>
  <c r="K29" i="60" s="1"/>
  <c r="E29" i="61" s="1"/>
  <c r="K29" i="61" s="1"/>
  <c r="E29" i="62" s="1"/>
  <c r="K29" i="62" s="1"/>
  <c r="E29" i="63" s="1"/>
  <c r="K29" i="63" s="1"/>
  <c r="E29" i="64" s="1"/>
  <c r="K29" i="64" s="1"/>
  <c r="E29" i="65" s="1"/>
  <c r="K29" i="65" s="1"/>
  <c r="E29" i="66" s="1"/>
  <c r="K29" i="66" s="1"/>
  <c r="E29" i="67" s="1"/>
  <c r="K29" i="67" s="1"/>
  <c r="E29" i="68" s="1"/>
  <c r="K29" i="68" s="1"/>
  <c r="E29" i="69" s="1"/>
  <c r="K29" i="69" s="1"/>
  <c r="E29" i="70" s="1"/>
  <c r="K29" i="70" s="1"/>
  <c r="J42" i="47"/>
  <c r="J29" i="47" s="1"/>
  <c r="D29" i="60" s="1"/>
  <c r="J29" i="60" s="1"/>
  <c r="D29" i="61" s="1"/>
  <c r="J29" i="61" s="1"/>
  <c r="D29" i="62" s="1"/>
  <c r="J29" i="62" s="1"/>
  <c r="D29" i="63" s="1"/>
  <c r="J29" i="63" s="1"/>
  <c r="D29" i="64" s="1"/>
  <c r="J29" i="64" s="1"/>
  <c r="D29" i="65" s="1"/>
  <c r="J29" i="65" s="1"/>
  <c r="D29" i="66" s="1"/>
  <c r="J29" i="66" s="1"/>
  <c r="D29" i="67" s="1"/>
  <c r="J29" i="67" s="1"/>
  <c r="D29" i="68" s="1"/>
  <c r="J29" i="68" s="1"/>
  <c r="D29" i="69" s="1"/>
  <c r="J29" i="69" s="1"/>
  <c r="D29" i="70" s="1"/>
  <c r="J29" i="70" s="1"/>
  <c r="K41" i="47"/>
  <c r="K28" i="47" s="1"/>
  <c r="E28" i="60" s="1"/>
  <c r="K28" i="60" s="1"/>
  <c r="E28" i="61" s="1"/>
  <c r="K28" i="61" s="1"/>
  <c r="E28" i="62" s="1"/>
  <c r="K28" i="62" s="1"/>
  <c r="E28" i="63" s="1"/>
  <c r="K28" i="63" s="1"/>
  <c r="E28" i="64" s="1"/>
  <c r="K28" i="64" s="1"/>
  <c r="J41" i="47"/>
  <c r="J28" i="47" s="1"/>
  <c r="D28" i="60" s="1"/>
  <c r="J28" i="60" s="1"/>
  <c r="D28" i="61" s="1"/>
  <c r="J28" i="61" s="1"/>
  <c r="D28" i="62" s="1"/>
  <c r="J28" i="62" s="1"/>
  <c r="D28" i="63" s="1"/>
  <c r="J28" i="63" s="1"/>
  <c r="K40" i="47"/>
  <c r="J40" i="47"/>
  <c r="K39" i="47"/>
  <c r="K26" i="47" s="1"/>
  <c r="E26" i="60" s="1"/>
  <c r="K26" i="60" s="1"/>
  <c r="E26" i="61" s="1"/>
  <c r="K26" i="61" s="1"/>
  <c r="E26" i="62" s="1"/>
  <c r="K26" i="62" s="1"/>
  <c r="E26" i="63" s="1"/>
  <c r="K26" i="63" s="1"/>
  <c r="E26" i="64" s="1"/>
  <c r="K26" i="64" s="1"/>
  <c r="E26" i="65" s="1"/>
  <c r="K26" i="65" s="1"/>
  <c r="E26" i="66" s="1"/>
  <c r="K26" i="66" s="1"/>
  <c r="E26" i="67" s="1"/>
  <c r="K26" i="67" s="1"/>
  <c r="E26" i="68" s="1"/>
  <c r="K26" i="68" s="1"/>
  <c r="E26" i="69" s="1"/>
  <c r="K26" i="69" s="1"/>
  <c r="E26" i="70" s="1"/>
  <c r="K26" i="70" s="1"/>
  <c r="J39" i="47"/>
  <c r="J26" i="47" s="1"/>
  <c r="D26" i="60" s="1"/>
  <c r="J26" i="60" s="1"/>
  <c r="D26" i="61" s="1"/>
  <c r="J26" i="61" s="1"/>
  <c r="D26" i="62" s="1"/>
  <c r="J26" i="62" s="1"/>
  <c r="D26" i="63" s="1"/>
  <c r="J26" i="63" s="1"/>
  <c r="D26" i="64" s="1"/>
  <c r="J26" i="64" s="1"/>
  <c r="D26" i="65" s="1"/>
  <c r="J26" i="65" s="1"/>
  <c r="D26" i="66" s="1"/>
  <c r="J26" i="66" s="1"/>
  <c r="D26" i="67" s="1"/>
  <c r="J26" i="67" s="1"/>
  <c r="D26" i="68" s="1"/>
  <c r="J26" i="68" s="1"/>
  <c r="D26" i="69" s="1"/>
  <c r="J26" i="69" s="1"/>
  <c r="D26" i="70" s="1"/>
  <c r="J26" i="70" s="1"/>
  <c r="K38" i="47"/>
  <c r="J38" i="47"/>
  <c r="K25" i="47" l="1"/>
  <c r="E25" i="60" s="1"/>
  <c r="K25" i="60" s="1"/>
  <c r="E25" i="61" s="1"/>
  <c r="K25" i="61" s="1"/>
  <c r="S27" i="47"/>
  <c r="J25" i="47"/>
  <c r="D25" i="60" s="1"/>
  <c r="Q27" i="47"/>
  <c r="Q15" i="47" s="1"/>
  <c r="S15" i="47" s="1"/>
  <c r="G15" i="60" s="1"/>
  <c r="S15" i="60" s="1"/>
  <c r="G15" i="61" s="1"/>
  <c r="B55" i="65"/>
  <c r="C7" i="66"/>
  <c r="S55" i="66"/>
  <c r="H9" i="67"/>
  <c r="E23" i="63"/>
  <c r="D23" i="62"/>
  <c r="D28" i="64"/>
  <c r="J28" i="64" s="1"/>
  <c r="D28" i="65" s="1"/>
  <c r="J28" i="65" s="1"/>
  <c r="D28" i="66" s="1"/>
  <c r="J28" i="66" s="1"/>
  <c r="D28" i="67" s="1"/>
  <c r="J28" i="67" s="1"/>
  <c r="K24" i="70"/>
  <c r="E28" i="65"/>
  <c r="K28" i="65" s="1"/>
  <c r="E28" i="66" s="1"/>
  <c r="K28" i="66" s="1"/>
  <c r="E28" i="67" s="1"/>
  <c r="K28" i="67" s="1"/>
  <c r="E28" i="68" s="1"/>
  <c r="K28" i="68" s="1"/>
  <c r="E28" i="69" s="1"/>
  <c r="K28" i="69" s="1"/>
  <c r="E28" i="70" s="1"/>
  <c r="K28" i="70" s="1"/>
  <c r="J25" i="60"/>
  <c r="B55" i="66" l="1"/>
  <c r="C7" i="67"/>
  <c r="S55" i="67"/>
  <c r="H9" i="68"/>
  <c r="D25" i="61"/>
  <c r="J23" i="62"/>
  <c r="K23" i="63"/>
  <c r="D28" i="68"/>
  <c r="J28" i="68" s="1"/>
  <c r="D28" i="69" s="1"/>
  <c r="J28" i="69" s="1"/>
  <c r="D28" i="70" s="1"/>
  <c r="J28" i="70" s="1"/>
  <c r="E25" i="62"/>
  <c r="S15" i="61"/>
  <c r="Q16" i="47"/>
  <c r="B55" i="67" l="1"/>
  <c r="C7" i="68"/>
  <c r="S55" i="68"/>
  <c r="H9" i="69"/>
  <c r="E23" i="64"/>
  <c r="K23" i="64" s="1"/>
  <c r="D23" i="63"/>
  <c r="K25" i="62"/>
  <c r="J25" i="61"/>
  <c r="G15" i="62"/>
  <c r="S16" i="47"/>
  <c r="G16" i="60" s="1"/>
  <c r="S16" i="60" s="1"/>
  <c r="G16" i="61" s="1"/>
  <c r="Q19" i="47"/>
  <c r="B55" i="68" l="1"/>
  <c r="C7" i="69"/>
  <c r="S55" i="69"/>
  <c r="H9" i="70"/>
  <c r="S55" i="70" s="1"/>
  <c r="J23" i="63"/>
  <c r="D25" i="62"/>
  <c r="E25" i="63"/>
  <c r="E23" i="65"/>
  <c r="S16" i="61"/>
  <c r="G19" i="61"/>
  <c r="S15" i="62"/>
  <c r="G15" i="63" s="1"/>
  <c r="S19" i="60"/>
  <c r="G19" i="60"/>
  <c r="S19" i="47"/>
  <c r="S38" i="47"/>
  <c r="M38" i="60" s="1"/>
  <c r="S38" i="60" s="1"/>
  <c r="M38" i="61" s="1"/>
  <c r="S38" i="61" s="1"/>
  <c r="M38" i="62" s="1"/>
  <c r="S38" i="62" s="1"/>
  <c r="M38" i="63" s="1"/>
  <c r="S38" i="63" s="1"/>
  <c r="M38" i="64" s="1"/>
  <c r="S38" i="64" s="1"/>
  <c r="M38" i="65" s="1"/>
  <c r="S38" i="65" s="1"/>
  <c r="M38" i="66" s="1"/>
  <c r="S38" i="66" s="1"/>
  <c r="M38" i="67" s="1"/>
  <c r="S38" i="67" s="1"/>
  <c r="M38" i="68" s="1"/>
  <c r="S38" i="68" s="1"/>
  <c r="M38" i="69" s="1"/>
  <c r="S38" i="69" s="1"/>
  <c r="M38" i="70" s="1"/>
  <c r="S38" i="70" s="1"/>
  <c r="T38" i="47"/>
  <c r="N38" i="60" s="1"/>
  <c r="T38" i="60" s="1"/>
  <c r="N38" i="61" s="1"/>
  <c r="T38" i="61" s="1"/>
  <c r="N38" i="62" s="1"/>
  <c r="T38" i="62" s="1"/>
  <c r="N38" i="63" s="1"/>
  <c r="T38" i="63" s="1"/>
  <c r="N38" i="64" s="1"/>
  <c r="T38" i="64" s="1"/>
  <c r="N38" i="65" s="1"/>
  <c r="T38" i="65" s="1"/>
  <c r="N38" i="66" s="1"/>
  <c r="T38" i="66" s="1"/>
  <c r="N38" i="67" s="1"/>
  <c r="T38" i="67" s="1"/>
  <c r="N38" i="68" s="1"/>
  <c r="T38" i="68" s="1"/>
  <c r="N38" i="69" s="1"/>
  <c r="T38" i="69" s="1"/>
  <c r="N38" i="70" s="1"/>
  <c r="T38" i="70" s="1"/>
  <c r="E30" i="47"/>
  <c r="D30" i="47"/>
  <c r="J27" i="47"/>
  <c r="J30" i="47" s="1"/>
  <c r="K27" i="47"/>
  <c r="E30" i="60" s="1"/>
  <c r="B55" i="69" l="1"/>
  <c r="C7" i="70"/>
  <c r="B55" i="70" s="1"/>
  <c r="K23" i="65"/>
  <c r="J25" i="62"/>
  <c r="D23" i="64"/>
  <c r="K25" i="63"/>
  <c r="S15" i="63"/>
  <c r="G16" i="62"/>
  <c r="S19" i="61"/>
  <c r="K27" i="60"/>
  <c r="K30" i="47"/>
  <c r="D30" i="60"/>
  <c r="E25" i="64" l="1"/>
  <c r="K30" i="60"/>
  <c r="D25" i="63"/>
  <c r="J23" i="64"/>
  <c r="E23" i="66"/>
  <c r="S16" i="62"/>
  <c r="G19" i="62"/>
  <c r="G15" i="64"/>
  <c r="S15" i="64" s="1"/>
  <c r="J27" i="60"/>
  <c r="J30" i="60" l="1"/>
  <c r="J25" i="63"/>
  <c r="D23" i="65"/>
  <c r="K27" i="61"/>
  <c r="E30" i="61"/>
  <c r="K23" i="66"/>
  <c r="K25" i="64"/>
  <c r="S19" i="62"/>
  <c r="G16" i="63"/>
  <c r="G15" i="65"/>
  <c r="E25" i="65" l="1"/>
  <c r="D25" i="64"/>
  <c r="J23" i="65"/>
  <c r="K30" i="61"/>
  <c r="E23" i="67"/>
  <c r="J27" i="61"/>
  <c r="D30" i="61"/>
  <c r="S15" i="65"/>
  <c r="S16" i="63"/>
  <c r="G19" i="63"/>
  <c r="K25" i="65" l="1"/>
  <c r="K27" i="62"/>
  <c r="E30" i="62"/>
  <c r="D23" i="66"/>
  <c r="K23" i="67"/>
  <c r="J30" i="61"/>
  <c r="J25" i="64"/>
  <c r="G16" i="64"/>
  <c r="S19" i="63"/>
  <c r="G15" i="66"/>
  <c r="E25" i="66" l="1"/>
  <c r="J23" i="66"/>
  <c r="E23" i="68"/>
  <c r="J27" i="62"/>
  <c r="D30" i="62"/>
  <c r="D25" i="65"/>
  <c r="K30" i="62"/>
  <c r="G19" i="64"/>
  <c r="S16" i="64"/>
  <c r="S15" i="66"/>
  <c r="J25" i="65" l="1"/>
  <c r="K25" i="66"/>
  <c r="K23" i="68"/>
  <c r="K27" i="63"/>
  <c r="E30" i="63"/>
  <c r="D23" i="67"/>
  <c r="J30" i="62"/>
  <c r="G15" i="67"/>
  <c r="G16" i="65"/>
  <c r="S19" i="64"/>
  <c r="E23" i="69" l="1"/>
  <c r="J27" i="63"/>
  <c r="D30" i="63"/>
  <c r="K30" i="63"/>
  <c r="E25" i="67"/>
  <c r="J23" i="67"/>
  <c r="D25" i="66"/>
  <c r="S15" i="67"/>
  <c r="S16" i="65"/>
  <c r="G19" i="65"/>
  <c r="K25" i="67" l="1"/>
  <c r="K27" i="64"/>
  <c r="E30" i="64"/>
  <c r="J25" i="66"/>
  <c r="J30" i="63"/>
  <c r="D23" i="68"/>
  <c r="K23" i="69"/>
  <c r="G16" i="66"/>
  <c r="S19" i="65"/>
  <c r="G15" i="68"/>
  <c r="D25" i="67" l="1"/>
  <c r="J27" i="64"/>
  <c r="D30" i="64"/>
  <c r="E23" i="70"/>
  <c r="K30" i="64"/>
  <c r="J23" i="68"/>
  <c r="E25" i="68"/>
  <c r="S16" i="66"/>
  <c r="G19" i="66"/>
  <c r="S15" i="68"/>
  <c r="K27" i="65" l="1"/>
  <c r="E30" i="65"/>
  <c r="K23" i="70"/>
  <c r="K25" i="68"/>
  <c r="J30" i="64"/>
  <c r="D23" i="69"/>
  <c r="J25" i="67"/>
  <c r="G16" i="67"/>
  <c r="S19" i="66"/>
  <c r="G15" i="69"/>
  <c r="J23" i="69" l="1"/>
  <c r="J27" i="65"/>
  <c r="D30" i="65"/>
  <c r="K30" i="65"/>
  <c r="E25" i="69"/>
  <c r="D25" i="68"/>
  <c r="S16" i="67"/>
  <c r="G19" i="67"/>
  <c r="S15" i="69"/>
  <c r="K25" i="69" l="1"/>
  <c r="J30" i="65"/>
  <c r="K27" i="66"/>
  <c r="E30" i="66"/>
  <c r="J25" i="68"/>
  <c r="D23" i="70"/>
  <c r="G16" i="68"/>
  <c r="S19" i="67"/>
  <c r="G15" i="70"/>
  <c r="K30" i="66" l="1"/>
  <c r="J27" i="66"/>
  <c r="D30" i="66"/>
  <c r="E25" i="70"/>
  <c r="D25" i="69"/>
  <c r="J23" i="70"/>
  <c r="S16" i="68"/>
  <c r="G19" i="68"/>
  <c r="S15" i="70"/>
  <c r="K27" i="67" l="1"/>
  <c r="E30" i="67"/>
  <c r="J25" i="69"/>
  <c r="K25" i="70"/>
  <c r="J30" i="66"/>
  <c r="G16" i="69"/>
  <c r="S19" i="68"/>
  <c r="K30" i="67" l="1"/>
  <c r="J27" i="67"/>
  <c r="D30" i="67"/>
  <c r="D25" i="70"/>
  <c r="S16" i="69"/>
  <c r="G19" i="69"/>
  <c r="K27" i="68" l="1"/>
  <c r="E30" i="68"/>
  <c r="J25" i="70"/>
  <c r="J30" i="67"/>
  <c r="G16" i="70"/>
  <c r="S19" i="69"/>
  <c r="K30" i="68" l="1"/>
  <c r="J27" i="68"/>
  <c r="D30" i="68"/>
  <c r="S16" i="70"/>
  <c r="S19" i="70" s="1"/>
  <c r="G19" i="70"/>
  <c r="J30" i="68" l="1"/>
  <c r="K27" i="69"/>
  <c r="E30" i="69"/>
  <c r="J27" i="69" l="1"/>
  <c r="D30" i="69"/>
  <c r="K30" i="69"/>
  <c r="J30" i="69" l="1"/>
  <c r="K27" i="70"/>
  <c r="K30" i="70" s="1"/>
  <c r="E30" i="70"/>
  <c r="J27" i="70" l="1"/>
  <c r="J30" i="70" s="1"/>
  <c r="D30" i="70"/>
</calcChain>
</file>

<file path=xl/comments1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10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11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12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2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3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4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5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6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7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8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comments9.xml><?xml version="1.0" encoding="utf-8"?>
<comments xmlns="http://schemas.openxmlformats.org/spreadsheetml/2006/main">
  <authors>
    <author>Cricia Cañas</author>
    <author>rlemus</author>
    <author>Crissia Marisol Cañas</author>
    <author>Cricia Marisol Cañas</author>
    <author>usuario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INICIO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C.1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 xml:space="preserve">EXPEDIENTES INGRESADOS:
</t>
        </r>
        <r>
          <rPr>
            <sz val="8"/>
            <color indexed="81"/>
            <rFont val="Tahoma"/>
            <family val="2"/>
          </rPr>
          <t xml:space="preserve">Son todas las demandas o solicitudes sometidas a la consideración del Juez, con el objeto de dirimir conflictos o dar certeza jurídica a los hechos planteados.
</t>
        </r>
        <r>
          <rPr>
            <b/>
            <u/>
            <sz val="8"/>
            <color indexed="81"/>
            <rFont val="Tahoma"/>
            <family val="2"/>
          </rPr>
          <t xml:space="preserve">Se excluyen: </t>
        </r>
        <r>
          <rPr>
            <sz val="8"/>
            <color indexed="81"/>
            <rFont val="Tahoma"/>
            <family val="2"/>
          </rPr>
          <t>las diligencias inherentes al proceso principal, cualquier tipo de incidente que se genere producto de alguna causa ya en trámite y actos previos a la demanda.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 xml:space="preserve">EXPEDIENTES REACTIVADOS:
 </t>
        </r>
        <r>
          <rPr>
            <sz val="8"/>
            <color indexed="81"/>
            <rFont val="Tahoma"/>
            <family val="2"/>
          </rPr>
          <t xml:space="preserve">Son los expedientes o causas terminadas mediante una resolución final, que por resolución del Tribunal Superior, Juzgado o Tribunal de igual jerarquía, se ordena nuevamente el conocimiento del asunto sometido a consideración del Juez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Concepto:</t>
        </r>
        <r>
          <rPr>
            <sz val="8"/>
            <color indexed="81"/>
            <rFont val="Tahoma"/>
            <family val="2"/>
          </rPr>
          <t xml:space="preserve"> Esta columna se utiliza cuando hay una conversión de delitos de grave a menos grave o viceversa.
</t>
        </r>
      </text>
    </comment>
    <comment ref="O14" authorId="2" shapeId="0">
      <text>
        <r>
          <rPr>
            <sz val="9"/>
            <color indexed="81"/>
            <rFont val="Tahoma"/>
            <family val="2"/>
          </rPr>
          <t xml:space="preserve">Suma las </t>
        </r>
        <r>
          <rPr>
            <b/>
            <sz val="9"/>
            <color indexed="81"/>
            <rFont val="Tahoma"/>
            <family val="2"/>
          </rPr>
          <t>Otros por Expediente</t>
        </r>
        <r>
          <rPr>
            <sz val="9"/>
            <color indexed="81"/>
            <rFont val="Tahoma"/>
            <family val="2"/>
          </rPr>
          <t xml:space="preserve"> sin tomarlo encuenta como una forma de Terminación del mismo,  pero disminuye los inventarios.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 xml:space="preserve">EXPEDIENTES FENECIDOS O RESUELTOS:
</t>
        </r>
        <r>
          <rPr>
            <sz val="8"/>
            <color indexed="81"/>
            <rFont val="Tahoma"/>
            <family val="2"/>
          </rPr>
          <t xml:space="preserve">Son todos aquellos expedientes 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8"/>
            <color indexed="81"/>
            <rFont val="Tahoma"/>
            <family val="2"/>
          </rPr>
          <t xml:space="preserve">NOTA: </t>
        </r>
        <r>
          <rPr>
            <sz val="8"/>
            <color indexed="81"/>
            <rFont val="Tahoma"/>
            <family val="2"/>
          </rPr>
          <t xml:space="preserve">
Para que los datos aparezcan en ésta columna, recuerde que primero deberá llenar el detalle de los cuadros del Literal </t>
        </r>
        <r>
          <rPr>
            <b/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. </t>
        </r>
        <r>
          <rPr>
            <b/>
            <sz val="8"/>
            <color indexed="81"/>
            <rFont val="Tahoma"/>
            <family val="2"/>
          </rPr>
          <t>Detalle de Expedientes en Materia Penal</t>
        </r>
        <r>
          <rPr>
            <sz val="8"/>
            <color indexed="81"/>
            <rFont val="Tahoma"/>
            <family val="2"/>
          </rPr>
          <t xml:space="preserve"> y automáticamente se le irán llenado las celdas respectivas.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 xml:space="preserve">EXPEDIENTES EN TRÁMITE AL FINAL: 
</t>
        </r>
        <r>
          <rPr>
            <sz val="8"/>
            <color indexed="81"/>
            <rFont val="Tahoma"/>
            <family val="2"/>
          </rPr>
          <t>Son todos aquellos Expedientes pendientes, activos,  circulantes e Inactivos, formados por todos aquellos casos que el final de un período están a la espera de una resolución, sentencia u otro tipo de auto, que le ponga fin al caso.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Recuerde : </t>
        </r>
        <r>
          <rPr>
            <sz val="8"/>
            <color indexed="81"/>
            <rFont val="Tahoma"/>
            <family val="2"/>
          </rPr>
          <t>éste dato es la suma de los juicios inactivos más los pendientes de Audiencia y por lo tanto no puede ser menor que el total de los Inactivos acumulado al final del mes.
1- Cuando le queda</t>
        </r>
        <r>
          <rPr>
            <b/>
            <sz val="8"/>
            <color indexed="81"/>
            <rFont val="Tahoma"/>
            <family val="2"/>
          </rPr>
          <t xml:space="preserve"> IGUAL </t>
        </r>
        <r>
          <rPr>
            <sz val="8"/>
            <color indexed="81"/>
            <rFont val="Tahoma"/>
            <family val="2"/>
          </rPr>
          <t>es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porque no quedó ningún Expediente sin celebración de audiencia.
2- Cuando es </t>
        </r>
        <r>
          <rPr>
            <b/>
            <sz val="8"/>
            <color indexed="81"/>
            <rFont val="Tahoma"/>
            <family val="2"/>
          </rPr>
          <t xml:space="preserve">MAYOR </t>
        </r>
        <r>
          <rPr>
            <sz val="8"/>
            <color indexed="81"/>
            <rFont val="Tahoma"/>
            <family val="2"/>
          </rPr>
          <t xml:space="preserve">es porque quedó pendiente algún expediente pendiente de audiencia. Puede comprobarlo en el libro de entrada.
</t>
        </r>
        <r>
          <rPr>
            <b/>
            <u/>
            <sz val="8"/>
            <color indexed="81"/>
            <rFont val="Tahoma"/>
            <family val="2"/>
          </rPr>
          <t>Advertencia:</t>
        </r>
        <r>
          <rPr>
            <sz val="8"/>
            <color indexed="81"/>
            <rFont val="Tahoma"/>
            <family val="2"/>
          </rPr>
          <t xml:space="preserve">
Si la casilla le cambia al color significa:
</t>
        </r>
        <r>
          <rPr>
            <b/>
            <sz val="8"/>
            <color indexed="81"/>
            <rFont val="Tahoma"/>
            <family val="2"/>
          </rPr>
          <t xml:space="preserve">
1. ROJO INTENSO</t>
        </r>
        <r>
          <rPr>
            <sz val="8"/>
            <color indexed="81"/>
            <rFont val="Tahoma"/>
            <family val="2"/>
          </rPr>
          <t xml:space="preserve">: es porque el dato calculado en Trámite al Final es menor que el Total de los Inactivos acumulados al Final del Mes.  (Total Literal B.1 acumulados al Final del Mes).
</t>
        </r>
        <r>
          <rPr>
            <b/>
            <sz val="8"/>
            <color indexed="81"/>
            <rFont val="Tahoma"/>
            <family val="2"/>
          </rPr>
          <t xml:space="preserve">
2.- MORADO INTENSO:</t>
        </r>
        <r>
          <rPr>
            <sz val="8"/>
            <color indexed="81"/>
            <rFont val="Tahoma"/>
            <family val="2"/>
          </rPr>
          <t xml:space="preserve"> es porque el dato calculado en Trámite al Final es negativo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Se transforma de una forma de inactividad a otro en igual estado de inactividad. Solo afectantando los inventarios.
</t>
        </r>
        <r>
          <rPr>
            <b/>
            <sz val="9"/>
            <color indexed="81"/>
            <rFont val="Tahoma"/>
            <family val="2"/>
          </rPr>
          <t>Recuerde:</t>
        </r>
        <r>
          <rPr>
            <sz val="9"/>
            <color indexed="81"/>
            <rFont val="Tahoma"/>
            <family val="2"/>
          </rPr>
          <t xml:space="preserve"> Si cambia de un estado a otro, debe colocarlo tambien en la columna "En el mes" para que los inventarios no sean afectados.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>Éste dato No debe de ser negativo.</t>
        </r>
      </text>
    </comment>
    <comment ref="K22" authorId="3" shapeId="0">
      <text>
        <r>
          <rPr>
            <b/>
            <sz val="9"/>
            <color indexed="81"/>
            <rFont val="Tahoma"/>
            <family val="2"/>
          </rPr>
          <t xml:space="preserve">Advertencia: </t>
        </r>
        <r>
          <rPr>
            <sz val="9"/>
            <color indexed="81"/>
            <rFont val="Tahoma"/>
            <family val="2"/>
          </rPr>
          <t xml:space="preserve">Éste dato No debe de ser negativo.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E27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A29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F34" authorId="3" shapeId="0">
      <text>
        <r>
          <rPr>
            <sz val="9"/>
            <color indexed="81"/>
            <rFont val="Tahoma"/>
            <family val="2"/>
          </rPr>
          <t xml:space="preserve">Se Sobresee Definitivamente por Cumplimientos de Plazos Procesales
</t>
        </r>
      </text>
    </comment>
    <comment ref="M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38" authorId="2" shapeId="0">
      <text>
        <r>
          <rPr>
            <b/>
            <sz val="9"/>
            <color indexed="81"/>
            <rFont val="Tahoma"/>
            <family val="2"/>
          </rPr>
          <t>¡Advertencia !</t>
        </r>
        <r>
          <rPr>
            <sz val="9"/>
            <color indexed="81"/>
            <rFont val="Tahoma"/>
            <family val="2"/>
          </rPr>
          <t xml:space="preserve">
Si la casilla se le vuelve color amarillo significa que posee más expedientes inactivos en Rebeldia que cabtidad de imputados en ese estado.</t>
        </r>
        <r>
          <rPr>
            <b/>
            <sz val="9"/>
            <color indexed="81"/>
            <rFont val="Tahoma"/>
            <family val="2"/>
          </rPr>
          <t xml:space="preserve"> 
Recuerde: </t>
        </r>
        <r>
          <rPr>
            <sz val="9"/>
            <color indexed="81"/>
            <rFont val="Tahoma"/>
            <family val="2"/>
          </rPr>
          <t xml:space="preserve">que pueden ser igual o menor, pero nunca mayor.
Favor, verifique el cuadro </t>
        </r>
        <r>
          <rPr>
            <b/>
            <sz val="9"/>
            <color indexed="81"/>
            <rFont val="Tahoma"/>
            <family val="2"/>
          </rPr>
          <t>C.</t>
        </r>
      </text>
    </comment>
    <comment ref="N40" authorId="0" shapeId="0">
      <text>
        <r>
          <rPr>
            <b/>
            <sz val="7"/>
            <color indexed="81"/>
            <rFont val="Tahoma"/>
            <family val="2"/>
          </rPr>
          <t>Procedentes</t>
        </r>
        <r>
          <rPr>
            <sz val="7"/>
            <color indexed="81"/>
            <rFont val="Tahoma"/>
            <family val="2"/>
          </rPr>
          <t xml:space="preserve"> de Otras Sedes Judiciales y Realizadas por la Sede Judicial.</t>
        </r>
      </text>
    </comment>
    <comment ref="T41" authorId="0" shapeId="0">
      <text>
        <r>
          <rPr>
            <b/>
            <sz val="8"/>
            <color indexed="81"/>
            <rFont val="Tahoma"/>
            <family val="2"/>
          </rPr>
          <t>ROJO SUAVE</t>
        </r>
        <r>
          <rPr>
            <sz val="8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  es correcta.
</t>
        </r>
      </text>
    </comment>
    <comment ref="A42" authorId="4" shapeId="0">
      <text>
        <r>
          <rPr>
            <b/>
            <sz val="7"/>
            <color indexed="81"/>
            <rFont val="Tahoma"/>
            <family val="2"/>
          </rPr>
          <t>Obstáculos
Art. 30.-</t>
        </r>
        <r>
          <rPr>
            <sz val="7"/>
            <color indexed="81"/>
            <rFont val="Tahoma"/>
            <family val="2"/>
          </rPr>
          <t xml:space="preserve"> Si el ejercicio de la acción penal depende de una cuestión prejudicial, una condición de procesabilidad u otro requisito para proceder, se suspenderá su ejercicio hasta que desaparezca el obstáculo conforme a lo establecido en la Constitución y demás leyes</t>
        </r>
        <r>
          <rPr>
            <b/>
            <sz val="7"/>
            <color indexed="81"/>
            <rFont val="Tahoma"/>
            <family val="2"/>
          </rPr>
          <t xml:space="preserve">
Incapacidad sobreviviente.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>Art. 85. -</t>
        </r>
        <r>
          <rPr>
            <sz val="7"/>
            <color indexed="81"/>
            <rFont val="Tahoma"/>
            <family val="2"/>
          </rPr>
          <t xml:space="preserve"> Si durante el procedimiento sobreviene una enfermedad mental, que excluya la capacidad de entender o disponer del imputado, en cuanto a los actos del proceso, el juez previo dictamen pericial, ordenará la suspensión del trámite del procedimiento hasta que desaparezca la incapacidad. Esta suspensión impedirá la declaración indagatoria y el juicio, pero no que se investigue el hecho o que continúe el procedimiento con respecto a coimputados.
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 xml:space="preserve">Generadas y realizadas en la Sede Judicial
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ROJO SUAVE</t>
        </r>
        <r>
          <rPr>
            <sz val="10"/>
            <color indexed="81"/>
            <rFont val="Tahoma"/>
            <family val="2"/>
          </rPr>
          <t>: Significa que los datos  calculados para el trámite a Final del Período es Negativo, verifique si la información introducida   es correcta.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3" shapeId="0">
      <text>
        <r>
          <rPr>
            <b/>
            <sz val="9"/>
            <color indexed="81"/>
            <rFont val="Tahoma"/>
            <family val="2"/>
          </rPr>
          <t xml:space="preserve">Como por Ejemplo:
</t>
        </r>
        <r>
          <rPr>
            <sz val="9"/>
            <color indexed="81"/>
            <rFont val="Tahoma"/>
            <family val="2"/>
          </rPr>
          <t>- Inspecciones
- Experticia Balística,
-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0" authorId="3" shapeId="0">
      <text>
        <r>
          <rPr>
            <b/>
            <sz val="8"/>
            <color indexed="81"/>
            <rFont val="Tahoma"/>
            <family val="2"/>
          </rPr>
          <t xml:space="preserve">Definición: </t>
        </r>
        <r>
          <rPr>
            <sz val="8"/>
            <color indexed="81"/>
            <rFont val="Tahoma"/>
            <family val="2"/>
          </rPr>
          <t xml:space="preserve">Impulso y Ordenación material del proceso.
</t>
        </r>
      </text>
    </comment>
    <comment ref="I62" authorId="2" shapeId="0">
      <text>
        <r>
          <rPr>
            <sz val="9"/>
            <color indexed="81"/>
            <rFont val="Tahoma"/>
            <family val="2"/>
          </rPr>
          <t>Cuando la Víctima solicita que se realice en otro lugar diferente de la sede judicial la V.P.</t>
        </r>
      </text>
    </comment>
    <comment ref="R78" authorId="2" shapeId="0">
      <text>
        <r>
          <rPr>
            <b/>
            <sz val="9"/>
            <color indexed="81"/>
            <rFont val="Tahoma"/>
            <charset val="1"/>
          </rPr>
          <t xml:space="preserve">RPVT: </t>
        </r>
        <r>
          <rPr>
            <sz val="9"/>
            <color indexed="81"/>
            <rFont val="Tahoma"/>
            <family val="2"/>
          </rPr>
          <t>Regimen de Protección de Víctimas</t>
        </r>
      </text>
    </comment>
  </commentList>
</comments>
</file>

<file path=xl/sharedStrings.xml><?xml version="1.0" encoding="utf-8"?>
<sst xmlns="http://schemas.openxmlformats.org/spreadsheetml/2006/main" count="2604" uniqueCount="166">
  <si>
    <t>DEPARTAMENTO:</t>
  </si>
  <si>
    <t>MES:</t>
  </si>
  <si>
    <t xml:space="preserve"> AÑO:</t>
  </si>
  <si>
    <t>No.</t>
  </si>
  <si>
    <t>Concepto</t>
  </si>
  <si>
    <t xml:space="preserve">Observaciones: </t>
  </si>
  <si>
    <t>Nombre del Juez(a) a evaluar:</t>
  </si>
  <si>
    <t>Preliminares</t>
  </si>
  <si>
    <t>Para aplicar Procedimiento Abreviado</t>
  </si>
  <si>
    <t>Revisión de Medidas Cautelares</t>
  </si>
  <si>
    <t>Menos Graves</t>
  </si>
  <si>
    <t>Graves</t>
  </si>
  <si>
    <t>Sello</t>
  </si>
  <si>
    <t>Por Materia</t>
  </si>
  <si>
    <t>Por Territorio</t>
  </si>
  <si>
    <t>Recusación</t>
  </si>
  <si>
    <t>Pendientes al Inicio</t>
  </si>
  <si>
    <t>Recibidas</t>
  </si>
  <si>
    <t>Realizadas</t>
  </si>
  <si>
    <t>Pendientes al final</t>
  </si>
  <si>
    <t xml:space="preserve">Provisional </t>
  </si>
  <si>
    <t>Definitivo</t>
  </si>
  <si>
    <t>Femeninos</t>
  </si>
  <si>
    <t>Masculinos</t>
  </si>
  <si>
    <t>Menores de 18 años</t>
  </si>
  <si>
    <t>Adultos</t>
  </si>
  <si>
    <t>Total</t>
  </si>
  <si>
    <t>Excusa</t>
  </si>
  <si>
    <t>Otro tipo de diligencias realizadas</t>
  </si>
  <si>
    <t>MUNICIPIO:</t>
  </si>
  <si>
    <t>Tipo de Delito</t>
  </si>
  <si>
    <t>JUZGADO:</t>
  </si>
  <si>
    <t>TELEFONO:</t>
  </si>
  <si>
    <t>FAX:</t>
  </si>
  <si>
    <t>E-mail:</t>
  </si>
  <si>
    <t>En calidad de Anticipo de Prueba</t>
  </si>
  <si>
    <t xml:space="preserve">Otras Audiencias </t>
  </si>
  <si>
    <t>Para aplicación de Internación Provisional</t>
  </si>
  <si>
    <t>Al inicio del mes</t>
  </si>
  <si>
    <t>En el Mes</t>
  </si>
  <si>
    <t>Acumulados al final del mes</t>
  </si>
  <si>
    <t>Fecha:</t>
  </si>
  <si>
    <t>Persona Jurídica</t>
  </si>
  <si>
    <t>Total de Fenecidos</t>
  </si>
  <si>
    <t>B.2     Procesos Fenecidos o Resueltos durante el Mes</t>
  </si>
  <si>
    <t>Otros</t>
  </si>
  <si>
    <t>Auto de Apertura a Juicio</t>
  </si>
  <si>
    <t>Conversión</t>
  </si>
  <si>
    <t>Capturados</t>
  </si>
  <si>
    <t>Por Cumplimiento</t>
  </si>
  <si>
    <t>B.2.4 Sobreseimientos Definitivos (Por Expediente)</t>
  </si>
  <si>
    <t>A. Resumen de Expedientes</t>
  </si>
  <si>
    <t>ENERO</t>
  </si>
  <si>
    <t>Total…</t>
  </si>
  <si>
    <t>Ordenadas</t>
  </si>
  <si>
    <t>Calendario de días Laborados por Suplentes en ésta Sede Judicial</t>
  </si>
  <si>
    <t>Calidad:</t>
  </si>
  <si>
    <r>
      <t xml:space="preserve">   Propietario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Suplente </t>
    </r>
    <r>
      <rPr>
        <sz val="16"/>
        <rFont val="Times New Roman"/>
        <family val="1"/>
      </rPr>
      <t xml:space="preserve">□ </t>
    </r>
    <r>
      <rPr>
        <sz val="8"/>
        <rFont val="Times New Roman"/>
        <family val="1"/>
      </rPr>
      <t xml:space="preserve"> Interino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 </t>
    </r>
  </si>
  <si>
    <t>Nombre y Firma  del Juez(a) que rinde el Informe:</t>
  </si>
  <si>
    <t>Total…..</t>
  </si>
  <si>
    <t>1- Sobreseimientos Provisionales</t>
  </si>
  <si>
    <t>B.1 Expedientes Inactivos hasta el mes que reporta</t>
  </si>
  <si>
    <t>B.2.1 Formas de Terminación de los Expedientes Inactivos</t>
  </si>
  <si>
    <t>1. Por Acumulación</t>
  </si>
  <si>
    <t>1. Sentencias</t>
  </si>
  <si>
    <t>2. Autos Definitivos</t>
  </si>
  <si>
    <t>3. Autos Simples</t>
  </si>
  <si>
    <t>4. Decretos</t>
  </si>
  <si>
    <t>B.2.2 Expedientes por Autos de Apertura</t>
  </si>
  <si>
    <t xml:space="preserve">          1. Autos de Apertura a Juicio</t>
  </si>
  <si>
    <t xml:space="preserve">          1. Sentencias Absolutorias</t>
  </si>
  <si>
    <t xml:space="preserve">          2. Sentencias Condenatorias</t>
  </si>
  <si>
    <t xml:space="preserve">          3. Sentencias Mixtas</t>
  </si>
  <si>
    <t>B.2.5 Otras formas de terminación por expediente</t>
  </si>
  <si>
    <t>E. Otras Diligencias Realizadas</t>
  </si>
  <si>
    <t>F.     Actuaciones Procesales durante el Mes</t>
  </si>
  <si>
    <t>G.     Actos de Comunicación durante el Mes</t>
  </si>
  <si>
    <t>1.  Por Ausencia del Imputado con medidas</t>
  </si>
  <si>
    <t xml:space="preserve">2.  Por incidentes </t>
  </si>
  <si>
    <t>3.  Práctica de Diligencia fuera de audiencia</t>
  </si>
  <si>
    <t>4.  Por incomparecencia del Juez, Fiscal, Querellante o Defensor</t>
  </si>
  <si>
    <t>5.  Traslado del Imputado (Presente)</t>
  </si>
  <si>
    <t>1. Imputados condenados por Procedimiento Abreviado</t>
  </si>
  <si>
    <t>2. Imputados absueltos por Procedimiento Abreviado</t>
  </si>
  <si>
    <t>4. Imputados declarados Rebeldes</t>
  </si>
  <si>
    <t>5. Imputados con Suspensión Condicional del Procedimiento</t>
  </si>
  <si>
    <t>1. Imputados sin Medidas</t>
  </si>
  <si>
    <t>2. Imputados con Detención Provisional</t>
  </si>
  <si>
    <t xml:space="preserve">3. Imputados con Medidas Cautelares Sustitutivas </t>
  </si>
  <si>
    <t>4. Imputados con Medidas de Internación Provisional</t>
  </si>
  <si>
    <t>H. Audiencias Realizadas en el mes</t>
  </si>
  <si>
    <t>L. Autos de Instrucción y Medidas Cautelares</t>
  </si>
  <si>
    <t>M. Detalle de la Situación Jurídica por Imputado durante el Mes reportado (Mensual)</t>
  </si>
  <si>
    <t>I. Motivos de Frustración o Suspensión de Audiencias</t>
  </si>
  <si>
    <t>Nombre y Firma del Secretario(a):</t>
  </si>
  <si>
    <t xml:space="preserve"> C.  Movimiento de los Imputados por Rebeldía</t>
  </si>
  <si>
    <t xml:space="preserve">3. Imputados Sobreseídos </t>
  </si>
  <si>
    <t>Nombre y Firma de quien Elaboró el Informe:</t>
  </si>
  <si>
    <t>En trámite al Final</t>
  </si>
  <si>
    <t>Reactivados</t>
  </si>
  <si>
    <t>Fenecidos o Resueltos</t>
  </si>
  <si>
    <t>Ingresados</t>
  </si>
  <si>
    <t>En trámite al Inicio</t>
  </si>
  <si>
    <t>D. Resoluciones Decretadas</t>
  </si>
  <si>
    <t>B.2.3 Procedimiento Abreviado (Expediente)</t>
  </si>
  <si>
    <t>Parte 2:</t>
  </si>
  <si>
    <t>Mes:</t>
  </si>
  <si>
    <t>Año:</t>
  </si>
  <si>
    <t>INFORME ÚNICO DE GESTIÓN MENSUAL DE LOS JUZGADOS ESPECIALIZADOS DE INSTRUCCIÓN PARA UNA VIDA LIBRE DE VIOLENCIA Y DISCRIMINACIÓN PARA LAS MUJERES</t>
  </si>
  <si>
    <t>Procesos de Violencia Intrafamiliar</t>
  </si>
  <si>
    <t xml:space="preserve">       1. Por Reparación del Daño</t>
  </si>
  <si>
    <t xml:space="preserve">       3. Otras formas (Especifique)</t>
  </si>
  <si>
    <t xml:space="preserve">       2. Sobreseimiento Definitivo Art. 350 Pr.P.</t>
  </si>
  <si>
    <t xml:space="preserve"> 1. Notificaciones</t>
  </si>
  <si>
    <t xml:space="preserve"> 2. Notificación por Medio Electrónico</t>
  </si>
  <si>
    <t xml:space="preserve"> 3. Notificación por Notario</t>
  </si>
  <si>
    <t xml:space="preserve"> 4. Cita/Convocatoria</t>
  </si>
  <si>
    <t>6. Imputados con Auto de Apertura a Juicio</t>
  </si>
  <si>
    <t>1. Comisiones Procesales</t>
  </si>
  <si>
    <t>2. Exhortos o Cartas Rogatorias</t>
  </si>
  <si>
    <t>3. Auxilios Judicial</t>
  </si>
  <si>
    <t>3. Por Incompetencia</t>
  </si>
  <si>
    <t>2. Conversión de la Acción Pública en Privada</t>
  </si>
  <si>
    <t>1.  Por Nulidad Absoluta</t>
  </si>
  <si>
    <t>4. Otras Formas de Terminación</t>
  </si>
  <si>
    <t>2- Conversión del Expediente de grave a menos grave o viceversa</t>
  </si>
  <si>
    <t>3- Impedimentos</t>
  </si>
  <si>
    <t>En Sede Judicial</t>
  </si>
  <si>
    <t>Virtuales</t>
  </si>
  <si>
    <t>Otro Lugar</t>
  </si>
  <si>
    <t>Decisión de la cámara este en otra sede judicial</t>
  </si>
  <si>
    <t>Cuando solo haya cambio de Juez</t>
  </si>
  <si>
    <t>Medidas Cautelares o de Protección</t>
  </si>
  <si>
    <t>Otros por expediente</t>
  </si>
  <si>
    <t>Violencia Intrafamiliar</t>
  </si>
  <si>
    <t>Programadas</t>
  </si>
  <si>
    <t>Frustradas</t>
  </si>
  <si>
    <t>Trámite a Inicio</t>
  </si>
  <si>
    <t>Suspendidas a calendario virtual</t>
  </si>
  <si>
    <t>Trámite Final</t>
  </si>
  <si>
    <t>Procesos programados  en la modalidad Virtual</t>
  </si>
  <si>
    <t>CATEGORIA: 1ª □    2ª □</t>
  </si>
  <si>
    <t>Transformación</t>
  </si>
  <si>
    <t>FEBRERO</t>
  </si>
  <si>
    <t>6.  Por Modadlidad Virtual</t>
  </si>
  <si>
    <t>8.  Otros Motivos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</si>
  <si>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</si>
  <si>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</si>
  <si>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</si>
  <si>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</si>
  <si>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</si>
  <si>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</si>
  <si>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</si>
  <si>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</si>
  <si>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</si>
  <si>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</si>
  <si>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 Plazo Conciliatorio</t>
  </si>
  <si>
    <t>3- Suspensión Condicional del Procedimiento</t>
  </si>
  <si>
    <t>4- Criterios de Oportunidad</t>
  </si>
  <si>
    <t>5- Por Rebeldía</t>
  </si>
  <si>
    <t>6- Dos o más supuestos de Inactividad</t>
  </si>
  <si>
    <t>7- Otros (especifique)</t>
  </si>
  <si>
    <t>7.  Por incomparecencia de Víctima, Testigos y/o Peritos (VIF)</t>
  </si>
  <si>
    <t>J. No. de Procesados por Género</t>
  </si>
  <si>
    <t>K. Detalle de Víctimas por Género</t>
  </si>
  <si>
    <t>RPV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</si>
</sst>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]* #,##0.00_);_([$€]* \(#,##0.00\);_([$€]* &quot;-&quot;??_);_(@_)"/>
    <numFmt numFmtId="165" formatCode="0_);\(0\)"/>
    <numFmt numFmtId="166" formatCode="dd/mm/yyyy;@"/>
  </numFmts>
  <fonts count="37" x14ac:knownFonts="1">
    <font>
      <sz val="10"/>
      <name val="Arial"/>
    </font>
    <font>
      <sz val="7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color indexed="2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16"/>
      <name val="Times New Roman"/>
      <family val="1"/>
    </font>
    <font>
      <b/>
      <sz val="5"/>
      <name val="Times New Roman"/>
      <family val="1"/>
    </font>
    <font>
      <sz val="7"/>
      <color indexed="81"/>
      <name val="Tahoma"/>
      <family val="2"/>
    </font>
    <font>
      <sz val="9"/>
      <color indexed="81"/>
      <name val="Tahoma"/>
      <family val="2"/>
    </font>
    <font>
      <b/>
      <sz val="7"/>
      <color indexed="81"/>
      <name val="Tahoma"/>
      <family val="2"/>
    </font>
    <font>
      <b/>
      <sz val="9"/>
      <color indexed="81"/>
      <name val="Tahoma"/>
      <family val="2"/>
    </font>
    <font>
      <b/>
      <sz val="6.5"/>
      <name val="Times New Roman"/>
      <family val="1"/>
    </font>
    <font>
      <sz val="11"/>
      <name val="Times New Roman"/>
      <family val="1"/>
    </font>
    <font>
      <sz val="9"/>
      <color theme="0"/>
      <name val="Times New Roman"/>
      <family val="1"/>
    </font>
    <font>
      <b/>
      <sz val="7"/>
      <color theme="0"/>
      <name val="Times New Roman"/>
      <family val="1"/>
    </font>
    <font>
      <sz val="7"/>
      <color theme="0"/>
      <name val="Times New Roman"/>
      <family val="1"/>
    </font>
    <font>
      <b/>
      <sz val="9"/>
      <color theme="0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</cellStyleXfs>
  <cellXfs count="298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1" applyFont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3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3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19" fillId="0" borderId="5" xfId="4" applyFont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 wrapText="1"/>
    </xf>
    <xf numFmtId="0" fontId="2" fillId="0" borderId="0" xfId="4" applyAlignment="1">
      <alignment vertical="center"/>
    </xf>
    <xf numFmtId="0" fontId="19" fillId="0" borderId="1" xfId="4" applyFont="1" applyBorder="1" applyAlignment="1">
      <alignment horizontal="center" vertical="center" wrapText="1"/>
    </xf>
    <xf numFmtId="164" fontId="4" fillId="0" borderId="0" xfId="1" applyFont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1" xfId="4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0" xfId="3" applyFont="1" applyProtection="1"/>
    <xf numFmtId="0" fontId="1" fillId="0" borderId="0" xfId="3" applyFont="1"/>
    <xf numFmtId="0" fontId="2" fillId="0" borderId="0" xfId="3" applyFont="1" applyBorder="1" applyProtection="1"/>
    <xf numFmtId="0" fontId="6" fillId="0" borderId="0" xfId="3" applyFont="1" applyProtection="1"/>
    <xf numFmtId="0" fontId="1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justify" vertical="top"/>
    </xf>
    <xf numFmtId="0" fontId="1" fillId="0" borderId="0" xfId="0" applyFont="1" applyBorder="1" applyAlignment="1" applyProtection="1">
      <alignment horizontal="justify" vertical="top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left"/>
    </xf>
    <xf numFmtId="0" fontId="6" fillId="0" borderId="0" xfId="3" applyFont="1" applyFill="1" applyAlignment="1" applyProtection="1">
      <alignment horizontal="right"/>
    </xf>
    <xf numFmtId="0" fontId="6" fillId="0" borderId="0" xfId="3" applyFont="1" applyFill="1" applyAlignment="1" applyProtection="1">
      <alignment horizontal="left"/>
    </xf>
    <xf numFmtId="0" fontId="6" fillId="0" borderId="0" xfId="3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wrapText="1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vertical="center" wrapText="1"/>
    </xf>
    <xf numFmtId="166" fontId="4" fillId="0" borderId="8" xfId="0" applyNumberFormat="1" applyFont="1" applyFill="1" applyBorder="1" applyAlignment="1" applyProtection="1">
      <alignment horizontal="left" wrapText="1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2" xfId="3" applyFont="1" applyBorder="1" applyAlignment="1" applyProtection="1">
      <alignment horizontal="center" vertical="center"/>
    </xf>
    <xf numFmtId="0" fontId="9" fillId="0" borderId="11" xfId="3" applyFont="1" applyBorder="1" applyAlignment="1" applyProtection="1">
      <alignment horizontal="center" vertical="center"/>
    </xf>
    <xf numFmtId="0" fontId="9" fillId="0" borderId="9" xfId="3" applyFont="1" applyBorder="1" applyAlignment="1" applyProtection="1">
      <alignment horizontal="center" vertical="center"/>
    </xf>
    <xf numFmtId="0" fontId="2" fillId="0" borderId="2" xfId="3" applyFont="1" applyBorder="1" applyProtection="1"/>
    <xf numFmtId="0" fontId="2" fillId="0" borderId="11" xfId="3" applyFont="1" applyBorder="1" applyProtection="1"/>
    <xf numFmtId="0" fontId="2" fillId="0" borderId="9" xfId="3" applyFont="1" applyBorder="1" applyProtection="1"/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right"/>
    </xf>
    <xf numFmtId="0" fontId="6" fillId="0" borderId="7" xfId="3" applyFont="1" applyFill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right" wrapText="1"/>
    </xf>
    <xf numFmtId="0" fontId="4" fillId="0" borderId="8" xfId="3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justify" vertical="top"/>
      <protection locked="0"/>
    </xf>
    <xf numFmtId="0" fontId="1" fillId="0" borderId="7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1" fillId="0" borderId="5" xfId="0" applyFont="1" applyBorder="1" applyAlignment="1" applyProtection="1">
      <alignment horizontal="justify" vertical="top"/>
      <protection locked="0"/>
    </xf>
    <xf numFmtId="0" fontId="1" fillId="0" borderId="0" xfId="0" applyFont="1" applyBorder="1" applyAlignment="1" applyProtection="1">
      <alignment horizontal="justify" vertical="top"/>
      <protection locked="0"/>
    </xf>
    <xf numFmtId="0" fontId="1" fillId="0" borderId="14" xfId="0" applyFont="1" applyBorder="1" applyAlignment="1" applyProtection="1">
      <alignment horizontal="justify" vertical="top"/>
      <protection locked="0"/>
    </xf>
    <xf numFmtId="0" fontId="1" fillId="0" borderId="12" xfId="0" applyFont="1" applyBorder="1" applyAlignment="1" applyProtection="1">
      <alignment horizontal="justify" vertical="top"/>
      <protection locked="0"/>
    </xf>
    <xf numFmtId="0" fontId="1" fillId="0" borderId="8" xfId="0" applyFont="1" applyBorder="1" applyAlignment="1" applyProtection="1">
      <alignment horizontal="justify" vertical="top"/>
      <protection locked="0"/>
    </xf>
    <xf numFmtId="0" fontId="1" fillId="0" borderId="13" xfId="0" applyFont="1" applyBorder="1" applyAlignment="1" applyProtection="1">
      <alignment horizontal="justify" vertical="top"/>
      <protection locked="0"/>
    </xf>
    <xf numFmtId="0" fontId="11" fillId="0" borderId="7" xfId="3" applyFont="1" applyFill="1" applyBorder="1" applyAlignment="1" applyProtection="1">
      <alignment horizontal="right" vertical="center" wrapText="1"/>
    </xf>
    <xf numFmtId="0" fontId="2" fillId="0" borderId="11" xfId="3" applyFont="1" applyFill="1" applyBorder="1" applyAlignment="1" applyProtection="1">
      <alignment horizontal="left" vertical="center" wrapText="1" indent="1"/>
      <protection locked="0"/>
    </xf>
    <xf numFmtId="0" fontId="11" fillId="0" borderId="7" xfId="3" applyFont="1" applyFill="1" applyBorder="1" applyAlignment="1" applyProtection="1">
      <alignment horizontal="right" wrapText="1"/>
    </xf>
    <xf numFmtId="0" fontId="4" fillId="0" borderId="8" xfId="3" applyFont="1" applyFill="1" applyBorder="1" applyAlignment="1" applyProtection="1">
      <alignment horizontal="left" inden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4" fontId="33" fillId="0" borderId="0" xfId="1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indent="1"/>
    </xf>
    <xf numFmtId="165" fontId="7" fillId="0" borderId="11" xfId="1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right"/>
    </xf>
    <xf numFmtId="1" fontId="25" fillId="0" borderId="8" xfId="0" applyNumberFormat="1" applyFont="1" applyBorder="1" applyAlignment="1" applyProtection="1">
      <alignment horizontal="left" vertical="center" indent="1"/>
      <protection locked="0"/>
    </xf>
    <xf numFmtId="0" fontId="25" fillId="0" borderId="11" xfId="0" applyFont="1" applyBorder="1" applyAlignment="1" applyProtection="1">
      <alignment horizontal="left" vertical="center" indent="1"/>
      <protection locked="0"/>
    </xf>
    <xf numFmtId="0" fontId="12" fillId="0" borderId="2" xfId="4" applyFont="1" applyFill="1" applyBorder="1" applyAlignment="1">
      <alignment horizontal="center" vertical="center" wrapText="1"/>
    </xf>
    <xf numFmtId="0" fontId="12" fillId="0" borderId="9" xfId="4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25" fillId="0" borderId="8" xfId="0" applyFont="1" applyBorder="1" applyAlignment="1" applyProtection="1">
      <alignment horizontal="left" vertical="center" indent="1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7" fillId="0" borderId="8" xfId="1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inden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indent="1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7" fillId="0" borderId="8" xfId="1" applyNumberFormat="1" applyFont="1" applyBorder="1" applyAlignment="1" applyProtection="1">
      <alignment horizontal="left" vertical="center" indent="1"/>
    </xf>
    <xf numFmtId="0" fontId="7" fillId="0" borderId="11" xfId="0" applyFont="1" applyBorder="1" applyAlignment="1" applyProtection="1">
      <alignment horizontal="left" indent="1"/>
    </xf>
    <xf numFmtId="0" fontId="7" fillId="0" borderId="8" xfId="0" applyFont="1" applyBorder="1" applyAlignment="1" applyProtection="1">
      <alignment horizontal="left" vertical="center" indent="1"/>
    </xf>
    <xf numFmtId="165" fontId="7" fillId="0" borderId="11" xfId="1" applyNumberFormat="1" applyFont="1" applyBorder="1" applyAlignment="1" applyProtection="1">
      <alignment horizontal="center" vertical="center"/>
    </xf>
    <xf numFmtId="1" fontId="25" fillId="0" borderId="8" xfId="0" applyNumberFormat="1" applyFont="1" applyBorder="1" applyAlignment="1" applyProtection="1">
      <alignment horizontal="left" vertical="center" indent="1"/>
    </xf>
    <xf numFmtId="0" fontId="25" fillId="0" borderId="11" xfId="0" applyFont="1" applyBorder="1" applyAlignment="1" applyProtection="1">
      <alignment horizontal="left" vertical="center" indent="1"/>
    </xf>
    <xf numFmtId="0" fontId="25" fillId="0" borderId="8" xfId="0" applyFont="1" applyBorder="1" applyAlignment="1" applyProtection="1">
      <alignment horizontal="left" vertical="center" indent="1"/>
    </xf>
  </cellXfs>
  <cellStyles count="5">
    <cellStyle name="Euro" xfId="1"/>
    <cellStyle name="Euro 2" xfId="2"/>
    <cellStyle name="Normal" xfId="0" builtinId="0"/>
    <cellStyle name="Normal 2" xfId="3"/>
    <cellStyle name="Normal 2 2" xfId="4"/>
  </cellStyles>
  <dxfs count="42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  <name val="Cambria"/>
        <scheme val="none"/>
      </font>
      <fill>
        <patternFill>
          <bgColor rgb="FF7030A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7152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4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44805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6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647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7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8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4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5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6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7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8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9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0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1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2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9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5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6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7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8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9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0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1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2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3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0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6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7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8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9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0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1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2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3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4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1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2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3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4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5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8</xdr:col>
      <xdr:colOff>255272</xdr:colOff>
      <xdr:row>2</xdr:row>
      <xdr:rowOff>123825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28675" y="123825"/>
          <a:ext cx="2236472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19</xdr:col>
      <xdr:colOff>180975</xdr:colOff>
      <xdr:row>3</xdr:row>
      <xdr:rowOff>76200</xdr:rowOff>
    </xdr:to>
    <xdr:pic>
      <xdr:nvPicPr>
        <xdr:cNvPr id="3" name="Picture 7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667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46790</xdr:rowOff>
    </xdr:from>
    <xdr:to>
      <xdr:col>17</xdr:col>
      <xdr:colOff>322615</xdr:colOff>
      <xdr:row>3</xdr:row>
      <xdr:rowOff>12171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505200" y="46790"/>
          <a:ext cx="2589565" cy="42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323850</xdr:colOff>
      <xdr:row>4</xdr:row>
      <xdr:rowOff>9525</xdr:rowOff>
    </xdr:to>
    <xdr:pic>
      <xdr:nvPicPr>
        <xdr:cNvPr id="5" name="Picture 10" descr="logo CNJ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86</xdr:row>
      <xdr:rowOff>47625</xdr:rowOff>
    </xdr:from>
    <xdr:to>
      <xdr:col>19</xdr:col>
      <xdr:colOff>238125</xdr:colOff>
      <xdr:row>86</xdr:row>
      <xdr:rowOff>209550</xdr:rowOff>
    </xdr:to>
    <xdr:grpSp>
      <xdr:nvGrpSpPr>
        <xdr:cNvPr id="6" name="Group 45"/>
        <xdr:cNvGrpSpPr>
          <a:grpSpLocks/>
        </xdr:cNvGrpSpPr>
      </xdr:nvGrpSpPr>
      <xdr:grpSpPr bwMode="auto">
        <a:xfrm>
          <a:off x="95250" y="16411575"/>
          <a:ext cx="6638925" cy="161925"/>
          <a:chOff x="25" y="1805"/>
          <a:chExt cx="532" cy="15"/>
        </a:xfrm>
      </xdr:grpSpPr>
      <xdr:grpSp>
        <xdr:nvGrpSpPr>
          <xdr:cNvPr id="7" name="Group 46"/>
          <xdr:cNvGrpSpPr>
            <a:grpSpLocks/>
          </xdr:cNvGrpSpPr>
        </xdr:nvGrpSpPr>
        <xdr:grpSpPr bwMode="auto">
          <a:xfrm>
            <a:off x="25" y="1805"/>
            <a:ext cx="151" cy="15"/>
            <a:chOff x="25" y="1801"/>
            <a:chExt cx="151" cy="16"/>
          </a:xfrm>
        </xdr:grpSpPr>
        <xdr:sp macro="" textlink="">
          <xdr:nvSpPr>
            <xdr:cNvPr id="33" name="Text Box 4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48"/>
            <xdr:cNvSpPr txBox="1">
              <a:spLocks noChangeArrowheads="1"/>
            </xdr:cNvSpPr>
          </xdr:nvSpPr>
          <xdr:spPr bwMode="auto">
            <a:xfrm>
              <a:off x="4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35" name="Text Box 4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36" name="Text Box 50"/>
            <xdr:cNvSpPr txBox="1">
              <a:spLocks noChangeArrowheads="1"/>
            </xdr:cNvSpPr>
          </xdr:nvSpPr>
          <xdr:spPr bwMode="auto">
            <a:xfrm>
              <a:off x="76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37" name="Text Box 5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38" name="Text Box 52"/>
            <xdr:cNvSpPr txBox="1">
              <a:spLocks noChangeArrowheads="1"/>
            </xdr:cNvSpPr>
          </xdr:nvSpPr>
          <xdr:spPr bwMode="auto">
            <a:xfrm>
              <a:off x="11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39" name="Text Box 5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0" name="Text Box 54"/>
            <xdr:cNvSpPr txBox="1">
              <a:spLocks noChangeArrowheads="1"/>
            </xdr:cNvSpPr>
          </xdr:nvSpPr>
          <xdr:spPr bwMode="auto">
            <a:xfrm>
              <a:off x="14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" name="Text Box 5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8" name="Group 56"/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4" name="Text Box 57"/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5" name="Text Box 58"/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26" name="Text Box 59"/>
            <xdr:cNvSpPr txBox="1">
              <a:spLocks noChangeArrowheads="1"/>
            </xdr:cNvSpPr>
          </xdr:nvSpPr>
          <xdr:spPr bwMode="auto"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27" name="Text Box 60"/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28" name="Text Box 61"/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29" name="Text Box 62"/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0" name="Text Box 63"/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1" name="Text Box 64"/>
            <xdr:cNvSpPr txBox="1">
              <a:spLocks noChangeArrowheads="1"/>
            </xdr:cNvSpPr>
          </xdr:nvSpPr>
          <xdr:spPr bwMode="auto">
            <a:xfrm>
              <a:off x="14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2" name="Text Box 65"/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9" name="Group 66"/>
          <xdr:cNvGrpSpPr>
            <a:grpSpLocks/>
          </xdr:cNvGrpSpPr>
        </xdr:nvGrpSpPr>
        <xdr:grpSpPr bwMode="auto">
          <a:xfrm>
            <a:off x="333" y="1805"/>
            <a:ext cx="154" cy="15"/>
            <a:chOff x="23" y="1801"/>
            <a:chExt cx="154" cy="16"/>
          </a:xfrm>
        </xdr:grpSpPr>
        <xdr:sp macro="" textlink="">
          <xdr:nvSpPr>
            <xdr:cNvPr id="15" name="Text Box 67"/>
            <xdr:cNvSpPr txBox="1">
              <a:spLocks noChangeArrowheads="1"/>
            </xdr:cNvSpPr>
          </xdr:nvSpPr>
          <xdr:spPr bwMode="auto">
            <a:xfrm>
              <a:off x="2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6" name="Text Box 68"/>
            <xdr:cNvSpPr txBox="1">
              <a:spLocks noChangeArrowheads="1"/>
            </xdr:cNvSpPr>
          </xdr:nvSpPr>
          <xdr:spPr bwMode="auto">
            <a:xfrm>
              <a:off x="4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7" name="Text Box 69"/>
            <xdr:cNvSpPr txBox="1">
              <a:spLocks noChangeArrowheads="1"/>
            </xdr:cNvSpPr>
          </xdr:nvSpPr>
          <xdr:spPr bwMode="auto">
            <a:xfrm>
              <a:off x="5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8" name="Text Box 70"/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9" name="Text Box 71"/>
            <xdr:cNvSpPr txBox="1">
              <a:spLocks noChangeArrowheads="1"/>
            </xdr:cNvSpPr>
          </xdr:nvSpPr>
          <xdr:spPr bwMode="auto">
            <a:xfrm>
              <a:off x="9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0" name="Text Box 72"/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1" name="Text Box 73"/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2" name="Text Box 74"/>
            <xdr:cNvSpPr txBox="1">
              <a:spLocks noChangeArrowheads="1"/>
            </xdr:cNvSpPr>
          </xdr:nvSpPr>
          <xdr:spPr bwMode="auto">
            <a:xfrm>
              <a:off x="145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3" name="Text Box 75"/>
            <xdr:cNvSpPr txBox="1">
              <a:spLocks noChangeArrowheads="1"/>
            </xdr:cNvSpPr>
          </xdr:nvSpPr>
          <xdr:spPr bwMode="auto">
            <a:xfrm>
              <a:off x="16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0" name="Group 76"/>
          <xdr:cNvGrpSpPr>
            <a:grpSpLocks/>
          </xdr:cNvGrpSpPr>
        </xdr:nvGrpSpPr>
        <xdr:grpSpPr bwMode="auto">
          <a:xfrm>
            <a:off x="490" y="1805"/>
            <a:ext cx="67" cy="15"/>
            <a:chOff x="490" y="1805"/>
            <a:chExt cx="67" cy="15"/>
          </a:xfrm>
        </xdr:grpSpPr>
        <xdr:sp macro="" textlink="">
          <xdr:nvSpPr>
            <xdr:cNvPr id="11" name="Text Box 77"/>
            <xdr:cNvSpPr txBox="1">
              <a:spLocks noChangeArrowheads="1"/>
            </xdr:cNvSpPr>
          </xdr:nvSpPr>
          <xdr:spPr bwMode="auto"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2" name="Text Box 78"/>
            <xdr:cNvSpPr txBox="1">
              <a:spLocks noChangeArrowheads="1"/>
            </xdr:cNvSpPr>
          </xdr:nvSpPr>
          <xdr:spPr bwMode="auto"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3" name="Text Box 79"/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4" name="Text Box 80"/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tabSelected="1" view="pageBreakPreview" zoomScaleNormal="100" zoomScaleSheetLayoutView="100" workbookViewId="0">
      <selection activeCell="C7" sqref="C7:O7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3" customFormat="1" ht="15" customHeight="1" x14ac:dyDescent="0.15">
      <c r="A7" s="15" t="s">
        <v>31</v>
      </c>
      <c r="B7" s="7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37" t="s">
        <v>141</v>
      </c>
      <c r="Q7" s="6"/>
      <c r="R7" s="6"/>
      <c r="S7" s="6"/>
      <c r="T7" s="18"/>
      <c r="U7" s="18"/>
      <c r="V7" s="18"/>
      <c r="W7" s="18"/>
    </row>
    <row r="8" spans="1:23" s="3" customFormat="1" ht="16.5" customHeight="1" x14ac:dyDescent="0.25">
      <c r="A8" s="15" t="s">
        <v>29</v>
      </c>
      <c r="B8" s="7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41" t="s">
        <v>0</v>
      </c>
      <c r="N8" s="241"/>
      <c r="O8" s="241"/>
      <c r="P8" s="242"/>
      <c r="Q8" s="242"/>
      <c r="R8" s="242"/>
      <c r="S8" s="242"/>
      <c r="T8" s="242"/>
      <c r="U8" s="18"/>
      <c r="V8" s="18"/>
      <c r="W8" s="18"/>
    </row>
    <row r="9" spans="1:23" s="3" customFormat="1" ht="15.75" customHeight="1" x14ac:dyDescent="0.25">
      <c r="A9" s="15" t="s">
        <v>1</v>
      </c>
      <c r="B9" s="243" t="s">
        <v>52</v>
      </c>
      <c r="C9" s="243"/>
      <c r="D9" s="243"/>
      <c r="E9" s="243"/>
      <c r="F9" s="18"/>
      <c r="G9" s="7" t="s">
        <v>2</v>
      </c>
      <c r="H9" s="244"/>
      <c r="I9" s="244"/>
      <c r="J9" s="245" t="s">
        <v>32</v>
      </c>
      <c r="K9" s="245"/>
      <c r="L9" s="245"/>
      <c r="M9" s="246"/>
      <c r="N9" s="246"/>
      <c r="O9" s="246"/>
      <c r="P9" s="7" t="s">
        <v>33</v>
      </c>
      <c r="Q9" s="247"/>
      <c r="R9" s="247"/>
      <c r="S9" s="247"/>
      <c r="T9" s="247"/>
      <c r="U9" s="18"/>
      <c r="V9" s="18"/>
      <c r="W9" s="18"/>
    </row>
    <row r="10" spans="1:23" s="3" customFormat="1" ht="4.5" customHeight="1" x14ac:dyDescent="0.2">
      <c r="A10" s="16"/>
      <c r="B10" s="4"/>
      <c r="C10" s="4"/>
      <c r="G10" s="4"/>
      <c r="H10" s="4"/>
      <c r="I10" s="4"/>
      <c r="J10" s="11"/>
      <c r="M10" s="4"/>
      <c r="N10" s="4"/>
      <c r="O10" s="4"/>
      <c r="P10" s="4"/>
      <c r="U10" s="18"/>
      <c r="V10" s="18"/>
      <c r="W10" s="18"/>
    </row>
    <row r="11" spans="1:23" s="3" customFormat="1" ht="12.75" customHeight="1" x14ac:dyDescent="0.25">
      <c r="A11" s="250" t="s">
        <v>34</v>
      </c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P11" s="5"/>
      <c r="Q11" s="17"/>
      <c r="R11" s="18"/>
      <c r="S11" s="18"/>
      <c r="U11" s="18"/>
      <c r="V11" s="18"/>
      <c r="W11" s="18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172"/>
      <c r="H15" s="172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172"/>
      <c r="H16" s="172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172"/>
      <c r="H17" s="172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172"/>
      <c r="H18" s="172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51"/>
      <c r="E23" s="51"/>
      <c r="F23" s="51"/>
      <c r="G23" s="51"/>
      <c r="H23" s="51"/>
      <c r="I23" s="51"/>
      <c r="J23" s="53">
        <f t="shared" ref="J23:K29" si="0">+D23+F23-(H23+J36)</f>
        <v>0</v>
      </c>
      <c r="K23" s="53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64"/>
      <c r="E24" s="64"/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54"/>
      <c r="E25" s="54"/>
      <c r="F25" s="54"/>
      <c r="G25" s="54"/>
      <c r="H25" s="54"/>
      <c r="I25" s="54"/>
      <c r="J25" s="56">
        <f t="shared" si="0"/>
        <v>0</v>
      </c>
      <c r="K25" s="56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54"/>
      <c r="E26" s="54"/>
      <c r="F26" s="54"/>
      <c r="G26" s="54"/>
      <c r="H26" s="54"/>
      <c r="I26" s="54"/>
      <c r="J26" s="56">
        <f t="shared" si="0"/>
        <v>0</v>
      </c>
      <c r="K26" s="56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64"/>
      <c r="E27" s="64"/>
      <c r="F27" s="54"/>
      <c r="G27" s="54"/>
      <c r="H27" s="54"/>
      <c r="I27" s="54"/>
      <c r="J27" s="56">
        <f t="shared" si="0"/>
        <v>0</v>
      </c>
      <c r="K27" s="56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54"/>
      <c r="E28" s="54"/>
      <c r="F28" s="54"/>
      <c r="G28" s="54"/>
      <c r="H28" s="54"/>
      <c r="I28" s="54"/>
      <c r="J28" s="56">
        <f t="shared" si="0"/>
        <v>0</v>
      </c>
      <c r="K28" s="56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45"/>
      <c r="E29" s="54"/>
      <c r="F29" s="54"/>
      <c r="G29" s="54"/>
      <c r="H29" s="54"/>
      <c r="I29" s="54"/>
      <c r="J29" s="56">
        <f t="shared" si="0"/>
        <v>0</v>
      </c>
      <c r="K29" s="56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" si="1">SUM(E23:E29)</f>
        <v>0</v>
      </c>
      <c r="F30" s="42">
        <f t="shared" ref="F30:I30" si="2">SUM(F23:F29)</f>
        <v>0</v>
      </c>
      <c r="G30" s="42">
        <f t="shared" si="2"/>
        <v>0</v>
      </c>
      <c r="H30" s="42">
        <f t="shared" si="2"/>
        <v>0</v>
      </c>
      <c r="I30" s="42">
        <f t="shared" si="2"/>
        <v>0</v>
      </c>
      <c r="J30" s="53">
        <f>SUM(J23:J29)</f>
        <v>0</v>
      </c>
      <c r="K30" s="53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50"/>
      <c r="E36" s="50"/>
      <c r="F36" s="50"/>
      <c r="G36" s="50"/>
      <c r="H36" s="50"/>
      <c r="I36" s="50"/>
      <c r="J36" s="63">
        <f>+D36+F36+H36</f>
        <v>0</v>
      </c>
      <c r="K36" s="63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55"/>
      <c r="E38" s="55"/>
      <c r="F38" s="55"/>
      <c r="G38" s="55"/>
      <c r="H38" s="55"/>
      <c r="I38" s="55"/>
      <c r="J38" s="63">
        <f t="shared" ref="J38:K42" si="3">+D38+F38+H38</f>
        <v>0</v>
      </c>
      <c r="K38" s="63">
        <f t="shared" si="3"/>
        <v>0</v>
      </c>
      <c r="M38" s="94"/>
      <c r="N38" s="94"/>
      <c r="O38" s="51"/>
      <c r="P38" s="51"/>
      <c r="Q38" s="51"/>
      <c r="R38" s="51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55"/>
      <c r="E39" s="55"/>
      <c r="F39" s="55"/>
      <c r="G39" s="55"/>
      <c r="H39" s="55"/>
      <c r="I39" s="55"/>
      <c r="J39" s="63">
        <f t="shared" si="3"/>
        <v>0</v>
      </c>
      <c r="K39" s="63">
        <f t="shared" si="3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50"/>
      <c r="E40" s="50"/>
      <c r="F40" s="50"/>
      <c r="G40" s="50"/>
      <c r="H40" s="50"/>
      <c r="I40" s="50"/>
      <c r="J40" s="63">
        <f t="shared" si="3"/>
        <v>0</v>
      </c>
      <c r="K40" s="63">
        <f t="shared" si="3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50"/>
      <c r="E41" s="50"/>
      <c r="F41" s="50"/>
      <c r="G41" s="50"/>
      <c r="H41" s="50"/>
      <c r="I41" s="50"/>
      <c r="J41" s="63">
        <f t="shared" si="3"/>
        <v>0</v>
      </c>
      <c r="K41" s="63">
        <f t="shared" si="3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50"/>
      <c r="E42" s="50"/>
      <c r="F42" s="50"/>
      <c r="G42" s="50"/>
      <c r="H42" s="50"/>
      <c r="I42" s="50"/>
      <c r="J42" s="63">
        <f t="shared" si="3"/>
        <v>0</v>
      </c>
      <c r="K42" s="63">
        <f t="shared" si="3"/>
        <v>0</v>
      </c>
      <c r="L42" s="26"/>
      <c r="N42" s="190" t="s">
        <v>118</v>
      </c>
      <c r="O42" s="190"/>
      <c r="P42" s="190"/>
      <c r="Q42" s="54"/>
      <c r="R42" s="54"/>
      <c r="S42" s="5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54"/>
      <c r="R43" s="54"/>
      <c r="S43" s="54"/>
      <c r="T43" s="44">
        <f t="shared" ref="T43:T44" si="4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54"/>
      <c r="R44" s="54"/>
      <c r="S44" s="54"/>
      <c r="T44" s="44">
        <f t="shared" si="4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51"/>
      <c r="R48" s="51"/>
      <c r="S48" s="51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51"/>
      <c r="R49" s="51"/>
      <c r="S49" s="51"/>
      <c r="T49" s="44">
        <f t="shared" ref="T49:T51" si="5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51"/>
      <c r="R50" s="51"/>
      <c r="S50" s="51"/>
      <c r="T50" s="44">
        <f t="shared" si="5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51"/>
      <c r="R51" s="51"/>
      <c r="S51" s="51"/>
      <c r="T51" s="44">
        <f t="shared" si="5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57"/>
      <c r="V53" s="51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ENERO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5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51"/>
      <c r="G58" s="168" t="s">
        <v>28</v>
      </c>
      <c r="H58" s="169"/>
      <c r="I58" s="170"/>
      <c r="J58" s="51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51"/>
      <c r="G59" s="181" t="s">
        <v>59</v>
      </c>
      <c r="H59" s="182"/>
      <c r="I59" s="183"/>
      <c r="J59" s="52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51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K77" s="26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26"/>
      <c r="K78" s="26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26"/>
      <c r="K79" s="26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142"/>
      <c r="C84" s="261"/>
      <c r="D84" s="143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AU1zfnr+Bd4Bt8cZGHjpRTE6ba3ds3k+GKGzUC1cBOPh0L8MEShnqo4GgUV8n4fpTc0LzsfwTJLXbKmDYqBHOw==" saltValue="QYevSkId5ZpkpnXQhKuxpw==" spinCount="100000" sheet="1" objects="1" scenarios="1" formatCells="0" formatColumns="0" formatRows="0" selectLockedCells="1"/>
  <protectedRanges>
    <protectedRange sqref="H56:I58 J56 S38:T39 A71:C71 L46:L51 M55:N55 K48:K54" name="Rango1"/>
    <protectedRange sqref="P8 Q9 C8:E8" name="Rango1_1"/>
    <protectedRange sqref="F72:F79 C72:D79" name="Rango1_4"/>
    <protectedRange sqref="A72:A74" name="Rango1_4_1"/>
    <protectedRange sqref="S46 R42:S44 H60 R48:S51" name="Rango1_1_2_1_3_1"/>
  </protectedRanges>
  <mergeCells count="316">
    <mergeCell ref="N78:O78"/>
    <mergeCell ref="P78:Q78"/>
    <mergeCell ref="S78:S79"/>
    <mergeCell ref="N77:S77"/>
    <mergeCell ref="R78:R79"/>
    <mergeCell ref="C7:O7"/>
    <mergeCell ref="C8:L8"/>
    <mergeCell ref="A80:E80"/>
    <mergeCell ref="F80:G80"/>
    <mergeCell ref="H80:I80"/>
    <mergeCell ref="F77:G77"/>
    <mergeCell ref="H77:I77"/>
    <mergeCell ref="A77:E77"/>
    <mergeCell ref="H34:I34"/>
    <mergeCell ref="J34:K34"/>
    <mergeCell ref="A36:C36"/>
    <mergeCell ref="A38:C38"/>
    <mergeCell ref="B55:J55"/>
    <mergeCell ref="B17:F17"/>
    <mergeCell ref="G17:H17"/>
    <mergeCell ref="I17:J17"/>
    <mergeCell ref="K17:L17"/>
    <mergeCell ref="A63:D63"/>
    <mergeCell ref="E65:F65"/>
    <mergeCell ref="Q14:R14"/>
    <mergeCell ref="G14:H14"/>
    <mergeCell ref="A64:D64"/>
    <mergeCell ref="A65:D65"/>
    <mergeCell ref="N83:P83"/>
    <mergeCell ref="Q83:S83"/>
    <mergeCell ref="B82:S82"/>
    <mergeCell ref="B84:D84"/>
    <mergeCell ref="E84:G84"/>
    <mergeCell ref="H84:J84"/>
    <mergeCell ref="K84:M84"/>
    <mergeCell ref="N84:P84"/>
    <mergeCell ref="Q84:S84"/>
    <mergeCell ref="A71:E71"/>
    <mergeCell ref="F71:G71"/>
    <mergeCell ref="H71:I71"/>
    <mergeCell ref="E67:F67"/>
    <mergeCell ref="E69:F69"/>
    <mergeCell ref="G67:H67"/>
    <mergeCell ref="G69:H69"/>
    <mergeCell ref="I67:J67"/>
    <mergeCell ref="I69:J69"/>
    <mergeCell ref="I68:J68"/>
    <mergeCell ref="A66:D66"/>
    <mergeCell ref="I14:J14"/>
    <mergeCell ref="I15:J15"/>
    <mergeCell ref="O14:P14"/>
    <mergeCell ref="O15:P15"/>
    <mergeCell ref="B15:F15"/>
    <mergeCell ref="K15:L15"/>
    <mergeCell ref="M15:N15"/>
    <mergeCell ref="Q15:R15"/>
    <mergeCell ref="A5:T5"/>
    <mergeCell ref="M8:O8"/>
    <mergeCell ref="P8:T8"/>
    <mergeCell ref="B9:E9"/>
    <mergeCell ref="H9:I9"/>
    <mergeCell ref="J9:L9"/>
    <mergeCell ref="M9:O9"/>
    <mergeCell ref="Q9:T9"/>
    <mergeCell ref="S14:T14"/>
    <mergeCell ref="A11:B11"/>
    <mergeCell ref="C11:M11"/>
    <mergeCell ref="A13:A14"/>
    <mergeCell ref="B13:F14"/>
    <mergeCell ref="G13:T13"/>
    <mergeCell ref="K14:L14"/>
    <mergeCell ref="M14:N14"/>
    <mergeCell ref="S15:T15"/>
    <mergeCell ref="S16:T16"/>
    <mergeCell ref="B18:F18"/>
    <mergeCell ref="K18:L18"/>
    <mergeCell ref="M18:N18"/>
    <mergeCell ref="Q18:R18"/>
    <mergeCell ref="S18:T18"/>
    <mergeCell ref="B16:F16"/>
    <mergeCell ref="K16:L16"/>
    <mergeCell ref="M16:N16"/>
    <mergeCell ref="Q16:R16"/>
    <mergeCell ref="G16:H16"/>
    <mergeCell ref="G18:H18"/>
    <mergeCell ref="I16:J16"/>
    <mergeCell ref="I18:J18"/>
    <mergeCell ref="O16:P16"/>
    <mergeCell ref="O18:P18"/>
    <mergeCell ref="M17:N17"/>
    <mergeCell ref="O17:P17"/>
    <mergeCell ref="Q17:R17"/>
    <mergeCell ref="S17:T17"/>
    <mergeCell ref="G15:H15"/>
    <mergeCell ref="S19:T19"/>
    <mergeCell ref="A21:C22"/>
    <mergeCell ref="D21:E21"/>
    <mergeCell ref="F21:G21"/>
    <mergeCell ref="H21:I21"/>
    <mergeCell ref="J21:K21"/>
    <mergeCell ref="M21:P21"/>
    <mergeCell ref="Q21:R21"/>
    <mergeCell ref="S21:T21"/>
    <mergeCell ref="B19:F19"/>
    <mergeCell ref="K19:L19"/>
    <mergeCell ref="M19:N19"/>
    <mergeCell ref="Q19:R19"/>
    <mergeCell ref="G19:H19"/>
    <mergeCell ref="I19:J19"/>
    <mergeCell ref="O19:P19"/>
    <mergeCell ref="Q22:R22"/>
    <mergeCell ref="S22:T22"/>
    <mergeCell ref="J47:K47"/>
    <mergeCell ref="N42:P42"/>
    <mergeCell ref="Q23:R23"/>
    <mergeCell ref="S23:T23"/>
    <mergeCell ref="O33:P33"/>
    <mergeCell ref="Q33:R33"/>
    <mergeCell ref="S33:T33"/>
    <mergeCell ref="A30:C30"/>
    <mergeCell ref="M26:P26"/>
    <mergeCell ref="Q26:R26"/>
    <mergeCell ref="S26:T26"/>
    <mergeCell ref="A28:C28"/>
    <mergeCell ref="M31:P31"/>
    <mergeCell ref="A23:C23"/>
    <mergeCell ref="M24:N25"/>
    <mergeCell ref="O24:P24"/>
    <mergeCell ref="Q24:R24"/>
    <mergeCell ref="S24:T24"/>
    <mergeCell ref="A25:C25"/>
    <mergeCell ref="O25:P25"/>
    <mergeCell ref="Q25:R25"/>
    <mergeCell ref="S25:T25"/>
    <mergeCell ref="A26:C26"/>
    <mergeCell ref="M29:T29"/>
    <mergeCell ref="M27:P27"/>
    <mergeCell ref="Q27:R27"/>
    <mergeCell ref="S27:T27"/>
    <mergeCell ref="A32:K32"/>
    <mergeCell ref="M35:T35"/>
    <mergeCell ref="A33:K33"/>
    <mergeCell ref="M36:N36"/>
    <mergeCell ref="O36:P36"/>
    <mergeCell ref="Q36:R36"/>
    <mergeCell ref="S36:T36"/>
    <mergeCell ref="A27:C27"/>
    <mergeCell ref="A34:C35"/>
    <mergeCell ref="D34:E34"/>
    <mergeCell ref="F34:G34"/>
    <mergeCell ref="S30:T30"/>
    <mergeCell ref="Q31:R31"/>
    <mergeCell ref="S31:T31"/>
    <mergeCell ref="A29:C29"/>
    <mergeCell ref="M32:N33"/>
    <mergeCell ref="O32:P32"/>
    <mergeCell ref="Q32:R32"/>
    <mergeCell ref="S32:T32"/>
    <mergeCell ref="M30:P30"/>
    <mergeCell ref="Q30:R30"/>
    <mergeCell ref="J49:K49"/>
    <mergeCell ref="N46:T46"/>
    <mergeCell ref="A46:G46"/>
    <mergeCell ref="H46:I46"/>
    <mergeCell ref="J46:K46"/>
    <mergeCell ref="A39:C39"/>
    <mergeCell ref="B58:C58"/>
    <mergeCell ref="G57:I57"/>
    <mergeCell ref="A42:C42"/>
    <mergeCell ref="A44:G44"/>
    <mergeCell ref="H44:I44"/>
    <mergeCell ref="J44:K44"/>
    <mergeCell ref="A45:G45"/>
    <mergeCell ref="H45:I45"/>
    <mergeCell ref="J45:K45"/>
    <mergeCell ref="N40:T40"/>
    <mergeCell ref="A48:G48"/>
    <mergeCell ref="H48:I48"/>
    <mergeCell ref="J48:K48"/>
    <mergeCell ref="N44:P44"/>
    <mergeCell ref="B57:C57"/>
    <mergeCell ref="N41:P41"/>
    <mergeCell ref="A47:G47"/>
    <mergeCell ref="H47:I47"/>
    <mergeCell ref="B60:C60"/>
    <mergeCell ref="G56:J56"/>
    <mergeCell ref="G62:H62"/>
    <mergeCell ref="I62:J62"/>
    <mergeCell ref="E62:F62"/>
    <mergeCell ref="A62:D62"/>
    <mergeCell ref="N47:P47"/>
    <mergeCell ref="A40:C40"/>
    <mergeCell ref="B59:C59"/>
    <mergeCell ref="G58:I58"/>
    <mergeCell ref="A41:C41"/>
    <mergeCell ref="G59:I59"/>
    <mergeCell ref="B56:D56"/>
    <mergeCell ref="N48:P48"/>
    <mergeCell ref="A53:G53"/>
    <mergeCell ref="H53:I53"/>
    <mergeCell ref="J53:K53"/>
    <mergeCell ref="N49:P49"/>
    <mergeCell ref="A50:G50"/>
    <mergeCell ref="H50:I50"/>
    <mergeCell ref="J50:K50"/>
    <mergeCell ref="N43:P43"/>
    <mergeCell ref="A49:G49"/>
    <mergeCell ref="H49:I49"/>
    <mergeCell ref="N55:P55"/>
    <mergeCell ref="S55:T55"/>
    <mergeCell ref="L58:R58"/>
    <mergeCell ref="S58:T58"/>
    <mergeCell ref="A52:G52"/>
    <mergeCell ref="H54:I54"/>
    <mergeCell ref="J54:K54"/>
    <mergeCell ref="N50:P50"/>
    <mergeCell ref="A54:G54"/>
    <mergeCell ref="H51:I51"/>
    <mergeCell ref="J51:K51"/>
    <mergeCell ref="N51:P51"/>
    <mergeCell ref="A51:G51"/>
    <mergeCell ref="H52:I52"/>
    <mergeCell ref="J52:K52"/>
    <mergeCell ref="L59:R59"/>
    <mergeCell ref="S59:T59"/>
    <mergeCell ref="E64:F64"/>
    <mergeCell ref="L60:R60"/>
    <mergeCell ref="S60:T60"/>
    <mergeCell ref="G63:H63"/>
    <mergeCell ref="G64:H64"/>
    <mergeCell ref="G65:H65"/>
    <mergeCell ref="G66:H66"/>
    <mergeCell ref="I63:J63"/>
    <mergeCell ref="I64:J64"/>
    <mergeCell ref="I65:J65"/>
    <mergeCell ref="I66:J66"/>
    <mergeCell ref="L65:T65"/>
    <mergeCell ref="L66:R66"/>
    <mergeCell ref="S66:T66"/>
    <mergeCell ref="L63:R63"/>
    <mergeCell ref="S63:T63"/>
    <mergeCell ref="L67:R67"/>
    <mergeCell ref="S67:T67"/>
    <mergeCell ref="A73:E73"/>
    <mergeCell ref="F73:G73"/>
    <mergeCell ref="H73:I73"/>
    <mergeCell ref="L68:P69"/>
    <mergeCell ref="Q68:R68"/>
    <mergeCell ref="L61:R61"/>
    <mergeCell ref="S61:T61"/>
    <mergeCell ref="E66:F66"/>
    <mergeCell ref="L62:R62"/>
    <mergeCell ref="S62:T62"/>
    <mergeCell ref="E63:F63"/>
    <mergeCell ref="A67:D67"/>
    <mergeCell ref="A69:D69"/>
    <mergeCell ref="S68:T68"/>
    <mergeCell ref="A74:E74"/>
    <mergeCell ref="F74:G74"/>
    <mergeCell ref="H74:I74"/>
    <mergeCell ref="Q69:R69"/>
    <mergeCell ref="S69:T69"/>
    <mergeCell ref="A72:E72"/>
    <mergeCell ref="F72:G72"/>
    <mergeCell ref="H72:I72"/>
    <mergeCell ref="A68:D68"/>
    <mergeCell ref="E68:F68"/>
    <mergeCell ref="G68:H68"/>
    <mergeCell ref="P95:T95"/>
    <mergeCell ref="L70:R70"/>
    <mergeCell ref="S70:T70"/>
    <mergeCell ref="A76:E76"/>
    <mergeCell ref="F76:G76"/>
    <mergeCell ref="H76:I76"/>
    <mergeCell ref="L71:R71"/>
    <mergeCell ref="S71:T71"/>
    <mergeCell ref="Q75:R75"/>
    <mergeCell ref="S75:T75"/>
    <mergeCell ref="A78:E78"/>
    <mergeCell ref="F78:G78"/>
    <mergeCell ref="H78:I78"/>
    <mergeCell ref="A79:E79"/>
    <mergeCell ref="F79:G79"/>
    <mergeCell ref="H79:I79"/>
    <mergeCell ref="L72:R72"/>
    <mergeCell ref="S72:T72"/>
    <mergeCell ref="A75:E75"/>
    <mergeCell ref="F75:G75"/>
    <mergeCell ref="H75:I75"/>
    <mergeCell ref="O75:P75"/>
    <mergeCell ref="M75:N75"/>
    <mergeCell ref="M74:T74"/>
    <mergeCell ref="B103:E103"/>
    <mergeCell ref="A24:C24"/>
    <mergeCell ref="A37:C37"/>
    <mergeCell ref="M22:P22"/>
    <mergeCell ref="M23:P23"/>
    <mergeCell ref="A86:T86"/>
    <mergeCell ref="A87:T87"/>
    <mergeCell ref="B83:D83"/>
    <mergeCell ref="E83:G83"/>
    <mergeCell ref="H83:J83"/>
    <mergeCell ref="K83:M83"/>
    <mergeCell ref="F100:G100"/>
    <mergeCell ref="H100:O100"/>
    <mergeCell ref="A97:G97"/>
    <mergeCell ref="H97:O97"/>
    <mergeCell ref="F98:G98"/>
    <mergeCell ref="H98:O98"/>
    <mergeCell ref="A99:G99"/>
    <mergeCell ref="H99:O99"/>
    <mergeCell ref="A89:D89"/>
    <mergeCell ref="A90:T94"/>
    <mergeCell ref="A95:D95"/>
    <mergeCell ref="E95:J95"/>
    <mergeCell ref="L95:O95"/>
  </mergeCells>
  <conditionalFormatting sqref="J23:K29">
    <cfRule type="cellIs" dxfId="424" priority="49" stopIfTrue="1" operator="lessThan">
      <formula>0</formula>
    </cfRule>
  </conditionalFormatting>
  <conditionalFormatting sqref="J30:K30">
    <cfRule type="cellIs" dxfId="423" priority="43" stopIfTrue="1" operator="lessThan">
      <formula>0</formula>
    </cfRule>
  </conditionalFormatting>
  <conditionalFormatting sqref="S15:T16 S19:T19">
    <cfRule type="cellIs" dxfId="422" priority="20" stopIfTrue="1" operator="lessThan">
      <formula>0</formula>
    </cfRule>
  </conditionalFormatting>
  <conditionalFormatting sqref="F30:I30 D23:E26 D28:E29">
    <cfRule type="cellIs" dxfId="421" priority="38" stopIfTrue="1" operator="lessThan">
      <formula>0</formula>
    </cfRule>
  </conditionalFormatting>
  <conditionalFormatting sqref="Q84:S84">
    <cfRule type="cellIs" dxfId="420" priority="33" operator="lessThan">
      <formula>0</formula>
    </cfRule>
  </conditionalFormatting>
  <conditionalFormatting sqref="S17:T17">
    <cfRule type="cellIs" dxfId="419" priority="32" operator="lessThan">
      <formula>0</formula>
    </cfRule>
  </conditionalFormatting>
  <conditionalFormatting sqref="S18:T18">
    <cfRule type="cellIs" dxfId="418" priority="31" operator="lessThan">
      <formula>0</formula>
    </cfRule>
  </conditionalFormatting>
  <conditionalFormatting sqref="D30:E30">
    <cfRule type="cellIs" dxfId="417" priority="30" stopIfTrue="1" operator="lessThan">
      <formula>0</formula>
    </cfRule>
  </conditionalFormatting>
  <conditionalFormatting sqref="D30">
    <cfRule type="cellIs" dxfId="416" priority="29" operator="greaterThan">
      <formula>$G$15</formula>
    </cfRule>
  </conditionalFormatting>
  <conditionalFormatting sqref="E30">
    <cfRule type="cellIs" dxfId="415" priority="28" operator="greaterThan">
      <formula>$G$16</formula>
    </cfRule>
  </conditionalFormatting>
  <conditionalFormatting sqref="G15:H15">
    <cfRule type="cellIs" dxfId="414" priority="27" operator="lessThan">
      <formula>$D$30</formula>
    </cfRule>
  </conditionalFormatting>
  <conditionalFormatting sqref="G16:H16">
    <cfRule type="cellIs" dxfId="413" priority="26" operator="lessThan">
      <formula>$E$30</formula>
    </cfRule>
  </conditionalFormatting>
  <conditionalFormatting sqref="J30">
    <cfRule type="cellIs" dxfId="412" priority="25" operator="greaterThan">
      <formula>$S$15</formula>
    </cfRule>
  </conditionalFormatting>
  <conditionalFormatting sqref="K30">
    <cfRule type="cellIs" dxfId="411" priority="24" operator="greaterThan">
      <formula>$S$16</formula>
    </cfRule>
  </conditionalFormatting>
  <conditionalFormatting sqref="S15:T15">
    <cfRule type="cellIs" dxfId="410" priority="21" operator="lessThan">
      <formula>$J$30</formula>
    </cfRule>
  </conditionalFormatting>
  <conditionalFormatting sqref="S16:T16">
    <cfRule type="cellIs" dxfId="409" priority="40" operator="lessThan">
      <formula>$K$30</formula>
    </cfRule>
  </conditionalFormatting>
  <conditionalFormatting sqref="S38">
    <cfRule type="cellIs" dxfId="408" priority="11" operator="lessThan">
      <formula>$J$27</formula>
    </cfRule>
  </conditionalFormatting>
  <conditionalFormatting sqref="T38">
    <cfRule type="cellIs" dxfId="407" priority="10" operator="lessThan">
      <formula>$K$27</formula>
    </cfRule>
  </conditionalFormatting>
  <conditionalFormatting sqref="T42:T44">
    <cfRule type="cellIs" dxfId="406" priority="9" operator="lessThan">
      <formula>0</formula>
    </cfRule>
  </conditionalFormatting>
  <conditionalFormatting sqref="T48:T51">
    <cfRule type="cellIs" dxfId="405" priority="8" operator="lessThan">
      <formula>0</formula>
    </cfRule>
  </conditionalFormatting>
  <conditionalFormatting sqref="J27">
    <cfRule type="cellIs" dxfId="404" priority="56" operator="greaterThan">
      <formula>$S$38</formula>
    </cfRule>
  </conditionalFormatting>
  <conditionalFormatting sqref="K27">
    <cfRule type="cellIs" dxfId="403" priority="57" operator="greaterThan">
      <formula>$T$38</formula>
    </cfRule>
  </conditionalFormatting>
  <conditionalFormatting sqref="M38">
    <cfRule type="cellIs" dxfId="402" priority="7" operator="lessThan">
      <formula>$D$27</formula>
    </cfRule>
  </conditionalFormatting>
  <conditionalFormatting sqref="N38">
    <cfRule type="cellIs" dxfId="401" priority="6" operator="lessThan">
      <formula>$E$27</formula>
    </cfRule>
  </conditionalFormatting>
  <conditionalFormatting sqref="D27:E27">
    <cfRule type="cellIs" dxfId="400" priority="3" stopIfTrue="1" operator="lessThan">
      <formula>0</formula>
    </cfRule>
  </conditionalFormatting>
  <conditionalFormatting sqref="D27">
    <cfRule type="cellIs" dxfId="399" priority="4" operator="greaterThan">
      <formula>$M$38</formula>
    </cfRule>
  </conditionalFormatting>
  <conditionalFormatting sqref="E27">
    <cfRule type="cellIs" dxfId="398" priority="5" operator="greaterThan">
      <formula>$N$38</formula>
    </cfRule>
  </conditionalFormatting>
  <conditionalFormatting sqref="E27">
    <cfRule type="cellIs" dxfId="397" priority="2" operator="greaterThan">
      <formula>$M$38</formula>
    </cfRule>
  </conditionalFormatting>
  <conditionalFormatting sqref="E27">
    <cfRule type="cellIs" dxfId="396" priority="1" operator="greaterThan">
      <formula>$M$38</formula>
    </cfRule>
  </conditionalFormatting>
  <dataValidations count="11">
    <dataValidation allowBlank="1" showInputMessage="1" showErrorMessage="1" error="No debe introducir datos en la casilla" sqref="Q17:R18"/>
    <dataValidation allowBlank="1" error="Solo introduzca números" sqref="S15:T16"/>
    <dataValidation type="whole" showInputMessage="1" error="Solo introduzca números" sqref="M15:N16">
      <formula1>0</formula1>
      <formula2>99999</formula2>
    </dataValidation>
    <dataValidation type="whole" operator="greaterThanOrEqual" allowBlank="1" showInputMessage="1" showErrorMessage="1" error="Verifique los Datos Introducidos" sqref="G60:H60 T48:T51 Q42:T44 Q49:S51">
      <formula1>0</formula1>
    </dataValidation>
    <dataValidation type="whole" operator="greaterThanOrEqual" allowBlank="1" showInputMessage="1" showErrorMessage="1" sqref="I36:K42">
      <formula1>0</formula1>
    </dataValidation>
    <dataValidation allowBlank="1" prompt="Seleccione el mes de la lista, posiciónese en la flecha de la derecha" sqref="B9:E9"/>
    <dataValidation allowBlank="1" prompt="Seleccione un departamento de la lista, posiciónese en la flecha de la derecha" sqref="P8:T8"/>
    <dataValidation allowBlank="1" prompt="Seleccione el municipio de la lista, posiciónese en la flecha de la derecha" sqref="C8:K8"/>
    <dataValidation type="whole" allowBlank="1" showInputMessage="1" showErrorMessage="1" sqref="J59 K19">
      <formula1>0</formula1>
      <formula2>99999</formula2>
    </dataValidation>
    <dataValidation type="whole" allowBlank="1" showInputMessage="1" showErrorMessage="1" error="Solo introduzca números" sqref="S59:S62 Q15:Q16 H45 J47:J49 G23:G29 J45 H47:H49 M17:M18 J57:J58 S17:S18 K15:K18 J51:J54 H51:H54 D57:D60 V53 S22:S23 Q22:Q23 O15:O18 I15:I18 G15:G18 F64:F68 I23:K29 S30:S31 Q30:Q31 S25:S26 Q25:Q26 S66 R67:S67 S69 R70:S72 H64:H68 I73:I79 J64:J68 Q80:R80">
      <formula1>0</formula1>
      <formula2>99999</formula2>
    </dataValidation>
    <dataValidation allowBlank="1" prompt="Seleccione su Sede Judicial de la lista, posiciónese en la flecha de la derecha" sqref="C7:N7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7" zoomScaleNormal="100" zoomScaleSheetLayoutView="100" workbookViewId="0">
      <selection activeCell="F27" sqref="F27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Septiembre!C7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Septiembre!C8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Septiembre!P8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153</v>
      </c>
      <c r="C9" s="243"/>
      <c r="D9" s="243"/>
      <c r="E9" s="243"/>
      <c r="G9" s="7" t="s">
        <v>2</v>
      </c>
      <c r="H9" s="294">
        <f>Septiembre!H9</f>
        <v>0</v>
      </c>
      <c r="I9" s="294"/>
      <c r="J9" s="245" t="s">
        <v>32</v>
      </c>
      <c r="K9" s="245"/>
      <c r="L9" s="245"/>
      <c r="M9" s="295">
        <f>Septiembre!M9</f>
        <v>0</v>
      </c>
      <c r="N9" s="295"/>
      <c r="O9" s="295"/>
      <c r="P9" s="7" t="s">
        <v>33</v>
      </c>
      <c r="Q9" s="296">
        <f>Septiembre!Q9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Septiembre!C11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Septiembre!S15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Septiembre!S16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Septiembre!S17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Septiembre!S18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Septiembre!J23</f>
        <v>0</v>
      </c>
      <c r="E23" s="92">
        <f>Septiembre!K23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Septiembre!J24</f>
        <v>0</v>
      </c>
      <c r="E24" s="92">
        <f>Septiembre!K24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Septiembre!J25</f>
        <v>0</v>
      </c>
      <c r="E25" s="92">
        <f>Septiembre!K25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Septiembre!J26</f>
        <v>0</v>
      </c>
      <c r="E26" s="92">
        <f>Septiembre!K26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Septiembre!J27</f>
        <v>0</v>
      </c>
      <c r="E27" s="92">
        <f>Septiembre!K27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Septiembre!J28</f>
        <v>0</v>
      </c>
      <c r="E28" s="92">
        <f>Septiembre!K28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Septiembre!J29</f>
        <v>0</v>
      </c>
      <c r="E29" s="92">
        <f>Septiembre!K29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Septiembre!S38</f>
        <v>0</v>
      </c>
      <c r="N38" s="42">
        <f>Septiembre!T38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Septiembre!T42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Septiembre!T43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Septiembre!T44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Septiembre!T48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Septiembre!T49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Septiembre!T50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Septiembre!T51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OCTUBRE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Septiembre!Q84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tb1MM4TewSq5LZwwzjMnRz4sg/miXrkOKWGderMtcqCQeKUjBJnw3Ky0XoOaXHh5d9pA2veXEox/CKVjgeayUg==" saltValue="iKSLEARP9p/L7WtHRoKXbQ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B15:F15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O75:P75"/>
    <mergeCell ref="S75:T75"/>
    <mergeCell ref="N77:S77"/>
    <mergeCell ref="A78:E78"/>
    <mergeCell ref="F78:G78"/>
    <mergeCell ref="H78:I78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S78:S79"/>
    <mergeCell ref="A79:E79"/>
    <mergeCell ref="F79:G79"/>
    <mergeCell ref="H79:I79"/>
    <mergeCell ref="N78:O78"/>
    <mergeCell ref="P78:Q78"/>
    <mergeCell ref="R78:R79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107" priority="34" stopIfTrue="1" operator="lessThan">
      <formula>0</formula>
    </cfRule>
  </conditionalFormatting>
  <conditionalFormatting sqref="S19:T19">
    <cfRule type="cellIs" dxfId="106" priority="33" stopIfTrue="1" operator="lessThan">
      <formula>0</formula>
    </cfRule>
  </conditionalFormatting>
  <conditionalFormatting sqref="Q84:S84">
    <cfRule type="cellIs" dxfId="105" priority="32" operator="lessThan">
      <formula>0</formula>
    </cfRule>
  </conditionalFormatting>
  <conditionalFormatting sqref="S17:T17">
    <cfRule type="cellIs" dxfId="104" priority="31" operator="lessThan">
      <formula>0</formula>
    </cfRule>
  </conditionalFormatting>
  <conditionalFormatting sqref="S18:T18">
    <cfRule type="cellIs" dxfId="103" priority="30" operator="lessThan">
      <formula>0</formula>
    </cfRule>
  </conditionalFormatting>
  <conditionalFormatting sqref="S38">
    <cfRule type="cellIs" dxfId="102" priority="29" operator="lessThan">
      <formula>$J$27</formula>
    </cfRule>
  </conditionalFormatting>
  <conditionalFormatting sqref="T38">
    <cfRule type="cellIs" dxfId="101" priority="28" operator="lessThan">
      <formula>$K$27</formula>
    </cfRule>
  </conditionalFormatting>
  <conditionalFormatting sqref="T42:T44">
    <cfRule type="cellIs" dxfId="100" priority="27" operator="lessThan">
      <formula>0</formula>
    </cfRule>
  </conditionalFormatting>
  <conditionalFormatting sqref="T48:T51">
    <cfRule type="cellIs" dxfId="99" priority="26" operator="lessThan">
      <formula>0</formula>
    </cfRule>
  </conditionalFormatting>
  <conditionalFormatting sqref="J27">
    <cfRule type="cellIs" dxfId="98" priority="35" operator="greaterThan">
      <formula>$S$38</formula>
    </cfRule>
  </conditionalFormatting>
  <conditionalFormatting sqref="K27">
    <cfRule type="cellIs" dxfId="97" priority="36" operator="greaterThan">
      <formula>$T$38</formula>
    </cfRule>
  </conditionalFormatting>
  <conditionalFormatting sqref="D23:E29">
    <cfRule type="cellIs" dxfId="96" priority="25" stopIfTrue="1" operator="lessThan">
      <formula>0</formula>
    </cfRule>
  </conditionalFormatting>
  <conditionalFormatting sqref="Q42:Q44">
    <cfRule type="cellIs" dxfId="95" priority="24" operator="lessThan">
      <formula>0</formula>
    </cfRule>
  </conditionalFormatting>
  <conditionalFormatting sqref="Q48:Q51">
    <cfRule type="cellIs" dxfId="94" priority="23" operator="lessThan">
      <formula>0</formula>
    </cfRule>
  </conditionalFormatting>
  <conditionalFormatting sqref="B84:D84">
    <cfRule type="cellIs" dxfId="93" priority="22" operator="lessThan">
      <formula>0</formula>
    </cfRule>
  </conditionalFormatting>
  <conditionalFormatting sqref="M38">
    <cfRule type="cellIs" dxfId="87" priority="16" operator="lessThan">
      <formula>$D$27</formula>
    </cfRule>
  </conditionalFormatting>
  <conditionalFormatting sqref="N38">
    <cfRule type="cellIs" dxfId="86" priority="15" operator="lessThan">
      <formula>$E$27</formula>
    </cfRule>
  </conditionalFormatting>
  <conditionalFormatting sqref="G15:H15">
    <cfRule type="cellIs" dxfId="85" priority="2" operator="lessThan">
      <formula>0</formula>
    </cfRule>
    <cfRule type="cellIs" dxfId="84" priority="14" operator="lessThan">
      <formula>$D$30</formula>
    </cfRule>
  </conditionalFormatting>
  <conditionalFormatting sqref="G16:H16">
    <cfRule type="cellIs" dxfId="83" priority="1" operator="lessThan">
      <formula>0</formula>
    </cfRule>
    <cfRule type="cellIs" dxfId="82" priority="13" operator="lessThan">
      <formula>$E$30</formula>
    </cfRule>
  </conditionalFormatting>
  <conditionalFormatting sqref="S15:T16">
    <cfRule type="cellIs" dxfId="81" priority="12" stopIfTrue="1" operator="lessThan">
      <formula>0</formula>
    </cfRule>
  </conditionalFormatting>
  <conditionalFormatting sqref="S15:T15">
    <cfRule type="cellIs" dxfId="80" priority="11" operator="lessThan">
      <formula>$J$30</formula>
    </cfRule>
  </conditionalFormatting>
  <conditionalFormatting sqref="S16:T16">
    <cfRule type="cellIs" dxfId="79" priority="10" operator="lessThan">
      <formula>$K$30</formula>
    </cfRule>
  </conditionalFormatting>
  <conditionalFormatting sqref="J30:K30">
    <cfRule type="cellIs" dxfId="78" priority="9" stopIfTrue="1" operator="lessThan">
      <formula>0</formula>
    </cfRule>
  </conditionalFormatting>
  <conditionalFormatting sqref="F30:I30">
    <cfRule type="cellIs" dxfId="77" priority="8" stopIfTrue="1" operator="lessThan">
      <formula>0</formula>
    </cfRule>
  </conditionalFormatting>
  <conditionalFormatting sqref="D30:E30">
    <cfRule type="cellIs" dxfId="76" priority="7" stopIfTrue="1" operator="lessThan">
      <formula>0</formula>
    </cfRule>
  </conditionalFormatting>
  <conditionalFormatting sqref="D30">
    <cfRule type="cellIs" dxfId="75" priority="6" operator="greaterThan">
      <formula>$G$15</formula>
    </cfRule>
  </conditionalFormatting>
  <conditionalFormatting sqref="E30">
    <cfRule type="cellIs" dxfId="74" priority="5" operator="greaterThan">
      <formula>$G$16</formula>
    </cfRule>
  </conditionalFormatting>
  <conditionalFormatting sqref="J30">
    <cfRule type="cellIs" dxfId="73" priority="4" operator="greaterThan">
      <formula>$S$15</formula>
    </cfRule>
  </conditionalFormatting>
  <conditionalFormatting sqref="K30">
    <cfRule type="cellIs" dxfId="72" priority="3" operator="greaterThan">
      <formula>$S$16</formula>
    </cfRule>
  </conditionalFormatting>
  <dataValidations count="11">
    <dataValidation allowBlank="1" prompt="Seleccione su Sede Judicial de la lista, posiciónese en la flecha de la derecha" sqref="C7:O7"/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type="whole" allowBlank="1" showInputMessage="1" showErrorMessage="1" sqref="J59 K19">
      <formula1>0</formula1>
      <formula2>99999</formula2>
    </dataValidation>
    <dataValidation allowBlank="1" prompt="Seleccione el municipio de la lista, posiciónese en la flecha de la derecha" sqref="C8:K8"/>
    <dataValidation allowBlank="1" prompt="Seleccione un departamento de la lista, posiciónese en la flecha de la derecha" sqref="P8:T8"/>
    <dataValidation allowBlank="1" prompt="Seleccione el mes de la lista, posiciónese en la flecha de la derecha" sqref="B9:E9"/>
    <dataValidation type="whole" operator="greaterThanOrEqual" allowBlank="1" showInputMessage="1" showErrorMessage="1" sqref="I36:K42">
      <formula1>0</formula1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showInputMessage="1" error="Solo introduzca números" sqref="M15:N16">
      <formula1>0</formula1>
      <formula2>99999</formula2>
    </dataValidation>
    <dataValidation allowBlank="1" error="Solo introduzca números" sqref="S15:T16"/>
    <dataValidation allowBlank="1" showInputMessage="1" showErrorMessage="1" error="No debe introducir datos en la casilla" sqref="Q17:R18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10" zoomScaleNormal="100" zoomScaleSheetLayoutView="100" workbookViewId="0">
      <selection activeCell="F27" sqref="F27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Octubre!C7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Octubre!C8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Octubre!P8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154</v>
      </c>
      <c r="C9" s="243"/>
      <c r="D9" s="243"/>
      <c r="E9" s="243"/>
      <c r="G9" s="7" t="s">
        <v>2</v>
      </c>
      <c r="H9" s="294">
        <f>Octubre!H9</f>
        <v>0</v>
      </c>
      <c r="I9" s="294"/>
      <c r="J9" s="245" t="s">
        <v>32</v>
      </c>
      <c r="K9" s="245"/>
      <c r="L9" s="245"/>
      <c r="M9" s="295">
        <f>Octubre!M9</f>
        <v>0</v>
      </c>
      <c r="N9" s="295"/>
      <c r="O9" s="295"/>
      <c r="P9" s="7" t="s">
        <v>33</v>
      </c>
      <c r="Q9" s="296">
        <f>Octubre!Q9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Octubre!C11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Octubre!S15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Octubre!S16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Octubre!S17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Octubre!S18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Octubre!J23</f>
        <v>0</v>
      </c>
      <c r="E23" s="92">
        <f>Octubre!K23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Octubre!J24</f>
        <v>0</v>
      </c>
      <c r="E24" s="92">
        <f>Octubre!K24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Octubre!J25</f>
        <v>0</v>
      </c>
      <c r="E25" s="92">
        <f>Octubre!K25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Octubre!J26</f>
        <v>0</v>
      </c>
      <c r="E26" s="92">
        <f>Octubre!K26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Octubre!J27</f>
        <v>0</v>
      </c>
      <c r="E27" s="92">
        <f>Octubre!K27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Octubre!J28</f>
        <v>0</v>
      </c>
      <c r="E28" s="92">
        <f>Octubre!K28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Octubre!J29</f>
        <v>0</v>
      </c>
      <c r="E29" s="92">
        <f>Octubre!K29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Octubre!S38</f>
        <v>0</v>
      </c>
      <c r="N38" s="42">
        <f>Octubre!T38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Octubre!T42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Octubre!T43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Octubre!T44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Octubre!T48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Octubre!T49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Octubre!T50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Octubre!T51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NOVIEMBRE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Octubre!Q84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C4n9Z8okJHH0t/pf3Bp2N+6rg04mOwqQwItLpFmW+h5qz1rqiQLvS9P+uIqH7CJZcgJKpaul0b96Le1jbWF/rA==" saltValue="8DpHIbLIseHfL7FVrOHZlg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B15:F15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O75:P75"/>
    <mergeCell ref="S75:T75"/>
    <mergeCell ref="N77:S77"/>
    <mergeCell ref="A78:E78"/>
    <mergeCell ref="F78:G78"/>
    <mergeCell ref="H78:I78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S78:S79"/>
    <mergeCell ref="A79:E79"/>
    <mergeCell ref="F79:G79"/>
    <mergeCell ref="H79:I79"/>
    <mergeCell ref="N78:O78"/>
    <mergeCell ref="P78:Q78"/>
    <mergeCell ref="R78:R79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71" priority="34" stopIfTrue="1" operator="lessThan">
      <formula>0</formula>
    </cfRule>
  </conditionalFormatting>
  <conditionalFormatting sqref="S19:T19">
    <cfRule type="cellIs" dxfId="70" priority="33" stopIfTrue="1" operator="lessThan">
      <formula>0</formula>
    </cfRule>
  </conditionalFormatting>
  <conditionalFormatting sqref="Q84:S84">
    <cfRule type="cellIs" dxfId="69" priority="32" operator="lessThan">
      <formula>0</formula>
    </cfRule>
  </conditionalFormatting>
  <conditionalFormatting sqref="S17:T17">
    <cfRule type="cellIs" dxfId="68" priority="31" operator="lessThan">
      <formula>0</formula>
    </cfRule>
  </conditionalFormatting>
  <conditionalFormatting sqref="S18:T18">
    <cfRule type="cellIs" dxfId="67" priority="30" operator="lessThan">
      <formula>0</formula>
    </cfRule>
  </conditionalFormatting>
  <conditionalFormatting sqref="S38">
    <cfRule type="cellIs" dxfId="66" priority="29" operator="lessThan">
      <formula>$J$27</formula>
    </cfRule>
  </conditionalFormatting>
  <conditionalFormatting sqref="T38">
    <cfRule type="cellIs" dxfId="65" priority="28" operator="lessThan">
      <formula>$K$27</formula>
    </cfRule>
  </conditionalFormatting>
  <conditionalFormatting sqref="T42:T44">
    <cfRule type="cellIs" dxfId="64" priority="27" operator="lessThan">
      <formula>0</formula>
    </cfRule>
  </conditionalFormatting>
  <conditionalFormatting sqref="T48:T51">
    <cfRule type="cellIs" dxfId="63" priority="26" operator="lessThan">
      <formula>0</formula>
    </cfRule>
  </conditionalFormatting>
  <conditionalFormatting sqref="J27">
    <cfRule type="cellIs" dxfId="62" priority="35" operator="greaterThan">
      <formula>$S$38</formula>
    </cfRule>
  </conditionalFormatting>
  <conditionalFormatting sqref="K27">
    <cfRule type="cellIs" dxfId="61" priority="36" operator="greaterThan">
      <formula>$T$38</formula>
    </cfRule>
  </conditionalFormatting>
  <conditionalFormatting sqref="D23:E29">
    <cfRule type="cellIs" dxfId="60" priority="25" stopIfTrue="1" operator="lessThan">
      <formula>0</formula>
    </cfRule>
  </conditionalFormatting>
  <conditionalFormatting sqref="Q42:Q44">
    <cfRule type="cellIs" dxfId="59" priority="24" operator="lessThan">
      <formula>0</formula>
    </cfRule>
  </conditionalFormatting>
  <conditionalFormatting sqref="Q48:Q51">
    <cfRule type="cellIs" dxfId="58" priority="23" operator="lessThan">
      <formula>0</formula>
    </cfRule>
  </conditionalFormatting>
  <conditionalFormatting sqref="B84:D84">
    <cfRule type="cellIs" dxfId="57" priority="22" operator="lessThan">
      <formula>0</formula>
    </cfRule>
  </conditionalFormatting>
  <conditionalFormatting sqref="M38">
    <cfRule type="cellIs" dxfId="51" priority="16" operator="lessThan">
      <formula>$D$27</formula>
    </cfRule>
  </conditionalFormatting>
  <conditionalFormatting sqref="N38">
    <cfRule type="cellIs" dxfId="50" priority="15" operator="lessThan">
      <formula>$E$27</formula>
    </cfRule>
  </conditionalFormatting>
  <conditionalFormatting sqref="G15:H15">
    <cfRule type="cellIs" dxfId="49" priority="2" operator="lessThan">
      <formula>0</formula>
    </cfRule>
    <cfRule type="cellIs" dxfId="48" priority="14" operator="lessThan">
      <formula>$D$30</formula>
    </cfRule>
  </conditionalFormatting>
  <conditionalFormatting sqref="G16:H16">
    <cfRule type="cellIs" dxfId="47" priority="1" operator="lessThan">
      <formula>0</formula>
    </cfRule>
    <cfRule type="cellIs" dxfId="46" priority="13" operator="lessThan">
      <formula>$E$30</formula>
    </cfRule>
  </conditionalFormatting>
  <conditionalFormatting sqref="S15:T16">
    <cfRule type="cellIs" dxfId="45" priority="12" stopIfTrue="1" operator="lessThan">
      <formula>0</formula>
    </cfRule>
  </conditionalFormatting>
  <conditionalFormatting sqref="S15:T15">
    <cfRule type="cellIs" dxfId="44" priority="11" operator="lessThan">
      <formula>$J$30</formula>
    </cfRule>
  </conditionalFormatting>
  <conditionalFormatting sqref="S16:T16">
    <cfRule type="cellIs" dxfId="43" priority="10" operator="lessThan">
      <formula>$K$30</formula>
    </cfRule>
  </conditionalFormatting>
  <conditionalFormatting sqref="J30:K30">
    <cfRule type="cellIs" dxfId="42" priority="9" stopIfTrue="1" operator="lessThan">
      <formula>0</formula>
    </cfRule>
  </conditionalFormatting>
  <conditionalFormatting sqref="F30:I30">
    <cfRule type="cellIs" dxfId="41" priority="8" stopIfTrue="1" operator="lessThan">
      <formula>0</formula>
    </cfRule>
  </conditionalFormatting>
  <conditionalFormatting sqref="D30:E30">
    <cfRule type="cellIs" dxfId="40" priority="7" stopIfTrue="1" operator="lessThan">
      <formula>0</formula>
    </cfRule>
  </conditionalFormatting>
  <conditionalFormatting sqref="D30">
    <cfRule type="cellIs" dxfId="39" priority="6" operator="greaterThan">
      <formula>$G$15</formula>
    </cfRule>
  </conditionalFormatting>
  <conditionalFormatting sqref="E30">
    <cfRule type="cellIs" dxfId="38" priority="5" operator="greaterThan">
      <formula>$G$16</formula>
    </cfRule>
  </conditionalFormatting>
  <conditionalFormatting sqref="J30">
    <cfRule type="cellIs" dxfId="37" priority="4" operator="greaterThan">
      <formula>$S$15</formula>
    </cfRule>
  </conditionalFormatting>
  <conditionalFormatting sqref="K30">
    <cfRule type="cellIs" dxfId="36" priority="3" operator="greaterThan">
      <formula>$S$16</formula>
    </cfRule>
  </conditionalFormatting>
  <dataValidations count="11">
    <dataValidation allowBlank="1" showInputMessage="1" showErrorMessage="1" error="No debe introducir datos en la casilla" sqref="Q17:R18"/>
    <dataValidation allowBlank="1" error="Solo introduzca números" sqref="S15:T16"/>
    <dataValidation type="whole" showInputMessage="1" error="Solo introduzca números" sqref="M15:N16">
      <formula1>0</formula1>
      <formula2>99999</formula2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operator="greaterThanOrEqual" allowBlank="1" showInputMessage="1" showErrorMessage="1" sqref="I36:K42">
      <formula1>0</formula1>
    </dataValidation>
    <dataValidation allowBlank="1" prompt="Seleccione el mes de la lista, posiciónese en la flecha de la derecha" sqref="B9:E9"/>
    <dataValidation allowBlank="1" prompt="Seleccione un departamento de la lista, posiciónese en la flecha de la derecha" sqref="P8:T8"/>
    <dataValidation allowBlank="1" prompt="Seleccione el municipio de la lista, posiciónese en la flecha de la derecha" sqref="C8:K8"/>
    <dataValidation type="whole" allowBlank="1" showInputMessage="1" showErrorMessage="1" sqref="J59 K19">
      <formula1>0</formula1>
      <formula2>99999</formula2>
    </dataValidation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allowBlank="1" prompt="Seleccione su Sede Judicial de la lista, posiciónese en la flecha de la derecha" sqref="C7:O7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10" zoomScaleNormal="100" zoomScaleSheetLayoutView="100" workbookViewId="0">
      <selection activeCell="F27" sqref="F27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Noviembre!C7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Noviembre!C8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Noviembre!P8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155</v>
      </c>
      <c r="C9" s="243"/>
      <c r="D9" s="243"/>
      <c r="E9" s="243"/>
      <c r="G9" s="7" t="s">
        <v>2</v>
      </c>
      <c r="H9" s="294">
        <f>Noviembre!H9</f>
        <v>0</v>
      </c>
      <c r="I9" s="294"/>
      <c r="J9" s="245" t="s">
        <v>32</v>
      </c>
      <c r="K9" s="245"/>
      <c r="L9" s="245"/>
      <c r="M9" s="295">
        <f>Noviembre!M9</f>
        <v>0</v>
      </c>
      <c r="N9" s="295"/>
      <c r="O9" s="295"/>
      <c r="P9" s="7" t="s">
        <v>33</v>
      </c>
      <c r="Q9" s="296">
        <f>Noviembre!Q9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Noviembre!C11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Noviembre!S15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Noviembre!S16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Noviembre!S17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Noviembre!S18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Noviembre!J23</f>
        <v>0</v>
      </c>
      <c r="E23" s="92">
        <f>Noviembre!K23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Noviembre!J24</f>
        <v>0</v>
      </c>
      <c r="E24" s="92">
        <f>Noviembre!K24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Noviembre!J25</f>
        <v>0</v>
      </c>
      <c r="E25" s="92">
        <f>Noviembre!K25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Noviembre!J26</f>
        <v>0</v>
      </c>
      <c r="E26" s="92">
        <f>Noviembre!K26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Noviembre!J27</f>
        <v>0</v>
      </c>
      <c r="E27" s="92">
        <f>Noviembre!K27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Noviembre!J28</f>
        <v>0</v>
      </c>
      <c r="E28" s="92">
        <f>Noviembre!K28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Noviembre!J29</f>
        <v>0</v>
      </c>
      <c r="E29" s="92">
        <f>Noviembre!K29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Noviembre!S38</f>
        <v>0</v>
      </c>
      <c r="N38" s="42">
        <f>Noviembre!T38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Noviembre!T42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Noviembre!T43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Noviembre!T44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Noviembre!T48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Noviembre!T49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Noviembre!T50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Noviembre!T51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DICIEMBRE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3"/>
      <c r="O80" s="95"/>
      <c r="P80" s="93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Noviembre!Q84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7m5baK3NH2V58tpaxjrWaFH1gvlq4JLonTQrWeo3jkmzToQEM4aHCBSNhlDucm/AOFnmt39OqDN7uuvTfJ3y/Q==" saltValue="IaWmZ7d8DL4xo/pSAnW9rQ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B15:F15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O75:P75"/>
    <mergeCell ref="S75:T75"/>
    <mergeCell ref="N77:S77"/>
    <mergeCell ref="A78:E78"/>
    <mergeCell ref="F78:G78"/>
    <mergeCell ref="H78:I78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S78:S79"/>
    <mergeCell ref="A79:E79"/>
    <mergeCell ref="F79:G79"/>
    <mergeCell ref="H79:I79"/>
    <mergeCell ref="N78:O78"/>
    <mergeCell ref="P78:Q78"/>
    <mergeCell ref="R78:R79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35" priority="34" stopIfTrue="1" operator="lessThan">
      <formula>0</formula>
    </cfRule>
  </conditionalFormatting>
  <conditionalFormatting sqref="S19:T19">
    <cfRule type="cellIs" dxfId="34" priority="33" stopIfTrue="1" operator="lessThan">
      <formula>0</formula>
    </cfRule>
  </conditionalFormatting>
  <conditionalFormatting sqref="Q84:S84">
    <cfRule type="cellIs" dxfId="33" priority="32" operator="lessThan">
      <formula>0</formula>
    </cfRule>
  </conditionalFormatting>
  <conditionalFormatting sqref="S17:T17">
    <cfRule type="cellIs" dxfId="32" priority="31" operator="lessThan">
      <formula>0</formula>
    </cfRule>
  </conditionalFormatting>
  <conditionalFormatting sqref="S18:T18">
    <cfRule type="cellIs" dxfId="31" priority="30" operator="lessThan">
      <formula>0</formula>
    </cfRule>
  </conditionalFormatting>
  <conditionalFormatting sqref="S38">
    <cfRule type="cellIs" dxfId="30" priority="29" operator="lessThan">
      <formula>$J$27</formula>
    </cfRule>
  </conditionalFormatting>
  <conditionalFormatting sqref="T38">
    <cfRule type="cellIs" dxfId="29" priority="28" operator="lessThan">
      <formula>$K$27</formula>
    </cfRule>
  </conditionalFormatting>
  <conditionalFormatting sqref="T42:T44">
    <cfRule type="cellIs" dxfId="28" priority="27" operator="lessThan">
      <formula>0</formula>
    </cfRule>
  </conditionalFormatting>
  <conditionalFormatting sqref="T48:T51">
    <cfRule type="cellIs" dxfId="27" priority="26" operator="lessThan">
      <formula>0</formula>
    </cfRule>
  </conditionalFormatting>
  <conditionalFormatting sqref="J27">
    <cfRule type="cellIs" dxfId="26" priority="35" operator="greaterThan">
      <formula>$S$38</formula>
    </cfRule>
  </conditionalFormatting>
  <conditionalFormatting sqref="K27">
    <cfRule type="cellIs" dxfId="25" priority="36" operator="greaterThan">
      <formula>$T$38</formula>
    </cfRule>
  </conditionalFormatting>
  <conditionalFormatting sqref="D23:E29">
    <cfRule type="cellIs" dxfId="24" priority="25" stopIfTrue="1" operator="lessThan">
      <formula>0</formula>
    </cfRule>
  </conditionalFormatting>
  <conditionalFormatting sqref="Q42:Q44">
    <cfRule type="cellIs" dxfId="23" priority="24" operator="lessThan">
      <formula>0</formula>
    </cfRule>
  </conditionalFormatting>
  <conditionalFormatting sqref="Q48:Q51">
    <cfRule type="cellIs" dxfId="22" priority="23" operator="lessThan">
      <formula>0</formula>
    </cfRule>
  </conditionalFormatting>
  <conditionalFormatting sqref="B84:D84">
    <cfRule type="cellIs" dxfId="21" priority="22" operator="lessThan">
      <formula>0</formula>
    </cfRule>
  </conditionalFormatting>
  <conditionalFormatting sqref="M38">
    <cfRule type="cellIs" dxfId="15" priority="16" operator="lessThan">
      <formula>$D$27</formula>
    </cfRule>
  </conditionalFormatting>
  <conditionalFormatting sqref="N38">
    <cfRule type="cellIs" dxfId="14" priority="15" operator="lessThan">
      <formula>$E$27</formula>
    </cfRule>
  </conditionalFormatting>
  <conditionalFormatting sqref="G15:H15">
    <cfRule type="cellIs" dxfId="13" priority="2" operator="lessThan">
      <formula>0</formula>
    </cfRule>
    <cfRule type="cellIs" dxfId="12" priority="14" operator="lessThan">
      <formula>$D$30</formula>
    </cfRule>
  </conditionalFormatting>
  <conditionalFormatting sqref="G16:H16">
    <cfRule type="cellIs" dxfId="11" priority="1" operator="lessThan">
      <formula>0</formula>
    </cfRule>
    <cfRule type="cellIs" dxfId="10" priority="13" operator="lessThan">
      <formula>$E$30</formula>
    </cfRule>
  </conditionalFormatting>
  <conditionalFormatting sqref="S15:T16">
    <cfRule type="cellIs" dxfId="9" priority="12" stopIfTrue="1" operator="lessThan">
      <formula>0</formula>
    </cfRule>
  </conditionalFormatting>
  <conditionalFormatting sqref="S15:T15">
    <cfRule type="cellIs" dxfId="8" priority="11" operator="lessThan">
      <formula>$J$30</formula>
    </cfRule>
  </conditionalFormatting>
  <conditionalFormatting sqref="S16:T16">
    <cfRule type="cellIs" dxfId="7" priority="10" operator="lessThan">
      <formula>$K$30</formula>
    </cfRule>
  </conditionalFormatting>
  <conditionalFormatting sqref="J30:K30">
    <cfRule type="cellIs" dxfId="6" priority="9" stopIfTrue="1" operator="lessThan">
      <formula>0</formula>
    </cfRule>
  </conditionalFormatting>
  <conditionalFormatting sqref="F30:I30">
    <cfRule type="cellIs" dxfId="5" priority="8" stopIfTrue="1" operator="lessThan">
      <formula>0</formula>
    </cfRule>
  </conditionalFormatting>
  <conditionalFormatting sqref="D30:E30">
    <cfRule type="cellIs" dxfId="4" priority="7" stopIfTrue="1" operator="lessThan">
      <formula>0</formula>
    </cfRule>
  </conditionalFormatting>
  <conditionalFormatting sqref="D30">
    <cfRule type="cellIs" dxfId="3" priority="6" operator="greaterThan">
      <formula>$G$15</formula>
    </cfRule>
  </conditionalFormatting>
  <conditionalFormatting sqref="E30">
    <cfRule type="cellIs" dxfId="2" priority="5" operator="greaterThan">
      <formula>$G$16</formula>
    </cfRule>
  </conditionalFormatting>
  <conditionalFormatting sqref="J30">
    <cfRule type="cellIs" dxfId="1" priority="4" operator="greaterThan">
      <formula>$S$15</formula>
    </cfRule>
  </conditionalFormatting>
  <conditionalFormatting sqref="K30">
    <cfRule type="cellIs" dxfId="0" priority="3" operator="greaterThan">
      <formula>$S$16</formula>
    </cfRule>
  </conditionalFormatting>
  <dataValidations count="11">
    <dataValidation allowBlank="1" prompt="Seleccione su Sede Judicial de la lista, posiciónese en la flecha de la derecha" sqref="C7:O7"/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type="whole" allowBlank="1" showInputMessage="1" showErrorMessage="1" sqref="J59 K19">
      <formula1>0</formula1>
      <formula2>99999</formula2>
    </dataValidation>
    <dataValidation allowBlank="1" prompt="Seleccione el municipio de la lista, posiciónese en la flecha de la derecha" sqref="C8:K8"/>
    <dataValidation allowBlank="1" prompt="Seleccione un departamento de la lista, posiciónese en la flecha de la derecha" sqref="P8:T8"/>
    <dataValidation allowBlank="1" prompt="Seleccione el mes de la lista, posiciónese en la flecha de la derecha" sqref="B9:E9"/>
    <dataValidation type="whole" operator="greaterThanOrEqual" allowBlank="1" showInputMessage="1" showErrorMessage="1" sqref="I36:K42">
      <formula1>0</formula1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showInputMessage="1" error="Solo introduzca números" sqref="M15:N16">
      <formula1>0</formula1>
      <formula2>99999</formula2>
    </dataValidation>
    <dataValidation allowBlank="1" error="Solo introduzca números" sqref="S15:T16"/>
    <dataValidation allowBlank="1" showInputMessage="1" showErrorMessage="1" error="No debe introducir datos en la casilla" sqref="Q17:R18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10" zoomScaleNormal="100" zoomScaleSheetLayoutView="100" workbookViewId="0">
      <selection activeCell="F26" sqref="F26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Enero!C7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Enero!C8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Enero!P8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143</v>
      </c>
      <c r="C9" s="243"/>
      <c r="D9" s="243"/>
      <c r="E9" s="243"/>
      <c r="G9" s="7" t="s">
        <v>2</v>
      </c>
      <c r="H9" s="294">
        <f>Enero!H9</f>
        <v>0</v>
      </c>
      <c r="I9" s="294"/>
      <c r="J9" s="245" t="s">
        <v>32</v>
      </c>
      <c r="K9" s="245"/>
      <c r="L9" s="245"/>
      <c r="M9" s="295">
        <f>Enero!M9</f>
        <v>0</v>
      </c>
      <c r="N9" s="295"/>
      <c r="O9" s="295"/>
      <c r="P9" s="7" t="s">
        <v>33</v>
      </c>
      <c r="Q9" s="296">
        <f>Enero!Q9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Enero!C11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Enero!S15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Enero!S16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Enero!S17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Enero!S18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Enero!J23</f>
        <v>0</v>
      </c>
      <c r="E23" s="92">
        <f>Enero!K23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Enero!J24</f>
        <v>0</v>
      </c>
      <c r="E24" s="92">
        <f>Enero!K24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Enero!J25</f>
        <v>0</v>
      </c>
      <c r="E25" s="92">
        <f>Enero!K25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Enero!J26</f>
        <v>0</v>
      </c>
      <c r="E26" s="92">
        <f>Enero!K26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Enero!J27</f>
        <v>0</v>
      </c>
      <c r="E27" s="92">
        <f>Enero!K27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Enero!J28</f>
        <v>0</v>
      </c>
      <c r="E28" s="92">
        <f>Enero!K28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Enero!J29</f>
        <v>0</v>
      </c>
      <c r="E29" s="92">
        <f>Enero!K29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Enero!S38</f>
        <v>0</v>
      </c>
      <c r="N38" s="42">
        <f>Enero!T38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Enero!T42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Enero!T43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Enero!T44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Enero!T48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Enero!T49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Enero!T50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Enero!T51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FEBRERO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Enero!Q84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ClOMVeo+KrFd7q4AsfsmlDTYffN9DbUDjwlegCaTyhElhVxw+UquGqRkCMDePvWi2m9v7AGEcX9h+kJ3rIpYFw==" saltValue="Ir2akew7QNnKVKYpb/XjBQ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N77:S77"/>
    <mergeCell ref="N78:O78"/>
    <mergeCell ref="P78:Q78"/>
    <mergeCell ref="S78:S79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B15:F15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A78:E78"/>
    <mergeCell ref="F78:G78"/>
    <mergeCell ref="H78:I78"/>
    <mergeCell ref="A79:E79"/>
    <mergeCell ref="F79:G79"/>
    <mergeCell ref="H79:I79"/>
    <mergeCell ref="R78:R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O75:P75"/>
    <mergeCell ref="S75:T75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395" priority="56" stopIfTrue="1" operator="lessThan">
      <formula>0</formula>
    </cfRule>
  </conditionalFormatting>
  <conditionalFormatting sqref="S19:T19">
    <cfRule type="cellIs" dxfId="394" priority="54" stopIfTrue="1" operator="lessThan">
      <formula>0</formula>
    </cfRule>
  </conditionalFormatting>
  <conditionalFormatting sqref="Q84:S84">
    <cfRule type="cellIs" dxfId="393" priority="52" operator="lessThan">
      <formula>0</formula>
    </cfRule>
  </conditionalFormatting>
  <conditionalFormatting sqref="S17:T17">
    <cfRule type="cellIs" dxfId="392" priority="51" operator="lessThan">
      <formula>0</formula>
    </cfRule>
  </conditionalFormatting>
  <conditionalFormatting sqref="S18:T18">
    <cfRule type="cellIs" dxfId="391" priority="50" operator="lessThan">
      <formula>0</formula>
    </cfRule>
  </conditionalFormatting>
  <conditionalFormatting sqref="S38">
    <cfRule type="cellIs" dxfId="390" priority="38" operator="lessThan">
      <formula>$J$27</formula>
    </cfRule>
  </conditionalFormatting>
  <conditionalFormatting sqref="T38">
    <cfRule type="cellIs" dxfId="389" priority="37" operator="lessThan">
      <formula>$K$27</formula>
    </cfRule>
  </conditionalFormatting>
  <conditionalFormatting sqref="T42:T44">
    <cfRule type="cellIs" dxfId="388" priority="36" operator="lessThan">
      <formula>0</formula>
    </cfRule>
  </conditionalFormatting>
  <conditionalFormatting sqref="T48:T51">
    <cfRule type="cellIs" dxfId="387" priority="35" operator="lessThan">
      <formula>0</formula>
    </cfRule>
  </conditionalFormatting>
  <conditionalFormatting sqref="J27">
    <cfRule type="cellIs" dxfId="386" priority="59" operator="greaterThan">
      <formula>$S$38</formula>
    </cfRule>
  </conditionalFormatting>
  <conditionalFormatting sqref="K27">
    <cfRule type="cellIs" dxfId="385" priority="60" operator="greaterThan">
      <formula>$T$38</formula>
    </cfRule>
  </conditionalFormatting>
  <conditionalFormatting sqref="D23:E29">
    <cfRule type="cellIs" dxfId="384" priority="32" stopIfTrue="1" operator="lessThan">
      <formula>0</formula>
    </cfRule>
  </conditionalFormatting>
  <conditionalFormatting sqref="Q42:Q44">
    <cfRule type="cellIs" dxfId="383" priority="31" operator="lessThan">
      <formula>0</formula>
    </cfRule>
  </conditionalFormatting>
  <conditionalFormatting sqref="Q48:Q51">
    <cfRule type="cellIs" dxfId="382" priority="30" operator="lessThan">
      <formula>0</formula>
    </cfRule>
  </conditionalFormatting>
  <conditionalFormatting sqref="B84:D84">
    <cfRule type="cellIs" dxfId="381" priority="29" operator="lessThan">
      <formula>0</formula>
    </cfRule>
  </conditionalFormatting>
  <conditionalFormatting sqref="M38">
    <cfRule type="cellIs" dxfId="375" priority="21" operator="lessThan">
      <formula>$D$27</formula>
    </cfRule>
  </conditionalFormatting>
  <conditionalFormatting sqref="N38">
    <cfRule type="cellIs" dxfId="374" priority="18" operator="lessThan">
      <formula>$E$27</formula>
    </cfRule>
  </conditionalFormatting>
  <conditionalFormatting sqref="G15:H15">
    <cfRule type="cellIs" dxfId="373" priority="2" operator="lessThan">
      <formula>0</formula>
    </cfRule>
    <cfRule type="cellIs" dxfId="372" priority="17" operator="lessThan">
      <formula>$D$30</formula>
    </cfRule>
  </conditionalFormatting>
  <conditionalFormatting sqref="G16:H16">
    <cfRule type="cellIs" dxfId="371" priority="1" operator="lessThan">
      <formula>0</formula>
    </cfRule>
    <cfRule type="cellIs" dxfId="370" priority="16" operator="lessThan">
      <formula>$E$30</formula>
    </cfRule>
  </conditionalFormatting>
  <conditionalFormatting sqref="S15:T16">
    <cfRule type="cellIs" dxfId="369" priority="12" stopIfTrue="1" operator="lessThan">
      <formula>0</formula>
    </cfRule>
  </conditionalFormatting>
  <conditionalFormatting sqref="S15:T15">
    <cfRule type="cellIs" dxfId="368" priority="11" operator="lessThan">
      <formula>$J$30</formula>
    </cfRule>
  </conditionalFormatting>
  <conditionalFormatting sqref="S16:T16">
    <cfRule type="cellIs" dxfId="367" priority="10" operator="lessThan">
      <formula>$K$30</formula>
    </cfRule>
  </conditionalFormatting>
  <conditionalFormatting sqref="J30:K30">
    <cfRule type="cellIs" dxfId="366" priority="9" stopIfTrue="1" operator="lessThan">
      <formula>0</formula>
    </cfRule>
  </conditionalFormatting>
  <conditionalFormatting sqref="F30:I30">
    <cfRule type="cellIs" dxfId="365" priority="8" stopIfTrue="1" operator="lessThan">
      <formula>0</formula>
    </cfRule>
  </conditionalFormatting>
  <conditionalFormatting sqref="D30:E30">
    <cfRule type="cellIs" dxfId="364" priority="7" stopIfTrue="1" operator="lessThan">
      <formula>0</formula>
    </cfRule>
  </conditionalFormatting>
  <conditionalFormatting sqref="D30">
    <cfRule type="cellIs" dxfId="363" priority="6" operator="greaterThan">
      <formula>$G$15</formula>
    </cfRule>
  </conditionalFormatting>
  <conditionalFormatting sqref="E30">
    <cfRule type="cellIs" dxfId="362" priority="5" operator="greaterThan">
      <formula>$G$16</formula>
    </cfRule>
  </conditionalFormatting>
  <conditionalFormatting sqref="J30">
    <cfRule type="cellIs" dxfId="361" priority="4" operator="greaterThan">
      <formula>$S$15</formula>
    </cfRule>
  </conditionalFormatting>
  <conditionalFormatting sqref="K30">
    <cfRule type="cellIs" dxfId="360" priority="3" operator="greaterThan">
      <formula>$S$16</formula>
    </cfRule>
  </conditionalFormatting>
  <dataValidations count="11">
    <dataValidation allowBlank="1" prompt="Seleccione su Sede Judicial de la lista, posiciónese en la flecha de la derecha" sqref="C7:O7"/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type="whole" allowBlank="1" showInputMessage="1" showErrorMessage="1" sqref="J59 K19">
      <formula1>0</formula1>
      <formula2>99999</formula2>
    </dataValidation>
    <dataValidation allowBlank="1" prompt="Seleccione el municipio de la lista, posiciónese en la flecha de la derecha" sqref="C8:K8"/>
    <dataValidation allowBlank="1" prompt="Seleccione un departamento de la lista, posiciónese en la flecha de la derecha" sqref="P8:T8"/>
    <dataValidation allowBlank="1" prompt="Seleccione el mes de la lista, posiciónese en la flecha de la derecha" sqref="B9:E9"/>
    <dataValidation type="whole" operator="greaterThanOrEqual" allowBlank="1" showInputMessage="1" showErrorMessage="1" sqref="I36:K42">
      <formula1>0</formula1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showInputMessage="1" error="Solo introduzca números" sqref="M15:N16">
      <formula1>0</formula1>
      <formula2>99999</formula2>
    </dataValidation>
    <dataValidation allowBlank="1" error="Solo introduzca números" sqref="S15:T16"/>
    <dataValidation allowBlank="1" showInputMessage="1" showErrorMessage="1" error="No debe introducir datos en la casilla" sqref="Q17:R18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7" zoomScaleNormal="100" zoomScaleSheetLayoutView="100" workbookViewId="0">
      <selection activeCell="F26" sqref="F26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Febrero!C7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Febrero!C8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Febrero!P8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146</v>
      </c>
      <c r="C9" s="243"/>
      <c r="D9" s="243"/>
      <c r="E9" s="243"/>
      <c r="G9" s="7" t="s">
        <v>2</v>
      </c>
      <c r="H9" s="294">
        <f>Febrero!H9</f>
        <v>0</v>
      </c>
      <c r="I9" s="294"/>
      <c r="J9" s="245" t="s">
        <v>32</v>
      </c>
      <c r="K9" s="245"/>
      <c r="L9" s="245"/>
      <c r="M9" s="295">
        <f>Febrero!M9</f>
        <v>0</v>
      </c>
      <c r="N9" s="295"/>
      <c r="O9" s="295"/>
      <c r="P9" s="7" t="s">
        <v>33</v>
      </c>
      <c r="Q9" s="296">
        <f>Febrero!Q9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Febrero!C11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Febrero!S15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Febrero!S16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Febrero!S17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Febrero!S18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Febrero!J23</f>
        <v>0</v>
      </c>
      <c r="E23" s="92">
        <f>Febrero!K23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Febrero!J24</f>
        <v>0</v>
      </c>
      <c r="E24" s="92">
        <f>Febrero!K24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Febrero!J25</f>
        <v>0</v>
      </c>
      <c r="E25" s="92">
        <f>Febrero!K25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Febrero!J26</f>
        <v>0</v>
      </c>
      <c r="E26" s="92">
        <f>Febrero!K26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Febrero!J27</f>
        <v>0</v>
      </c>
      <c r="E27" s="92">
        <f>Febrero!K27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Febrero!J28</f>
        <v>0</v>
      </c>
      <c r="E28" s="92">
        <f>Febrero!K28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Febrero!J29</f>
        <v>0</v>
      </c>
      <c r="E29" s="92">
        <f>Febrero!K29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Febrero!S38</f>
        <v>0</v>
      </c>
      <c r="N38" s="42">
        <f>Febrero!T38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Febrero!T42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Febrero!T43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Febrero!T44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Febrero!T48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Febrero!T49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Febrero!T50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Febrero!T51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MARZO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Febrero!Q84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tqnMO+K5nBUutJ22FJK0L0AZPp1Jc5afYdTUB9SxF0R2MPjHYs/S/Kr6T/0Jlmvunm2GlD5b0kRI3N8nA4u4nA==" saltValue="AhjwRVE+rbqsuXBNRoSihw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N77:S77"/>
    <mergeCell ref="N78:O78"/>
    <mergeCell ref="P78:Q78"/>
    <mergeCell ref="S78:S79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B15:F15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A78:E78"/>
    <mergeCell ref="F78:G78"/>
    <mergeCell ref="H78:I78"/>
    <mergeCell ref="A79:E79"/>
    <mergeCell ref="F79:G79"/>
    <mergeCell ref="H79:I79"/>
    <mergeCell ref="R78:R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O75:P75"/>
    <mergeCell ref="S75:T75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359" priority="34" stopIfTrue="1" operator="lessThan">
      <formula>0</formula>
    </cfRule>
  </conditionalFormatting>
  <conditionalFormatting sqref="S19:T19">
    <cfRule type="cellIs" dxfId="358" priority="33" stopIfTrue="1" operator="lessThan">
      <formula>0</formula>
    </cfRule>
  </conditionalFormatting>
  <conditionalFormatting sqref="Q84:S84">
    <cfRule type="cellIs" dxfId="357" priority="32" operator="lessThan">
      <formula>0</formula>
    </cfRule>
  </conditionalFormatting>
  <conditionalFormatting sqref="S17:T17">
    <cfRule type="cellIs" dxfId="356" priority="31" operator="lessThan">
      <formula>0</formula>
    </cfRule>
  </conditionalFormatting>
  <conditionalFormatting sqref="S18:T18">
    <cfRule type="cellIs" dxfId="355" priority="30" operator="lessThan">
      <formula>0</formula>
    </cfRule>
  </conditionalFormatting>
  <conditionalFormatting sqref="S38">
    <cfRule type="cellIs" dxfId="354" priority="29" operator="lessThan">
      <formula>$J$27</formula>
    </cfRule>
  </conditionalFormatting>
  <conditionalFormatting sqref="T38">
    <cfRule type="cellIs" dxfId="353" priority="28" operator="lessThan">
      <formula>$K$27</formula>
    </cfRule>
  </conditionalFormatting>
  <conditionalFormatting sqref="T42:T44">
    <cfRule type="cellIs" dxfId="352" priority="27" operator="lessThan">
      <formula>0</formula>
    </cfRule>
  </conditionalFormatting>
  <conditionalFormatting sqref="T48:T51">
    <cfRule type="cellIs" dxfId="351" priority="26" operator="lessThan">
      <formula>0</formula>
    </cfRule>
  </conditionalFormatting>
  <conditionalFormatting sqref="J27">
    <cfRule type="cellIs" dxfId="350" priority="35" operator="greaterThan">
      <formula>$S$38</formula>
    </cfRule>
  </conditionalFormatting>
  <conditionalFormatting sqref="K27">
    <cfRule type="cellIs" dxfId="349" priority="36" operator="greaterThan">
      <formula>$T$38</formula>
    </cfRule>
  </conditionalFormatting>
  <conditionalFormatting sqref="D23:E29">
    <cfRule type="cellIs" dxfId="348" priority="25" stopIfTrue="1" operator="lessThan">
      <formula>0</formula>
    </cfRule>
  </conditionalFormatting>
  <conditionalFormatting sqref="Q42:Q44">
    <cfRule type="cellIs" dxfId="347" priority="24" operator="lessThan">
      <formula>0</formula>
    </cfRule>
  </conditionalFormatting>
  <conditionalFormatting sqref="Q48:Q51">
    <cfRule type="cellIs" dxfId="346" priority="23" operator="lessThan">
      <formula>0</formula>
    </cfRule>
  </conditionalFormatting>
  <conditionalFormatting sqref="B84:D84">
    <cfRule type="cellIs" dxfId="345" priority="22" operator="lessThan">
      <formula>0</formula>
    </cfRule>
  </conditionalFormatting>
  <conditionalFormatting sqref="M38">
    <cfRule type="cellIs" dxfId="339" priority="16" operator="lessThan">
      <formula>$D$27</formula>
    </cfRule>
  </conditionalFormatting>
  <conditionalFormatting sqref="N38">
    <cfRule type="cellIs" dxfId="338" priority="15" operator="lessThan">
      <formula>$E$27</formula>
    </cfRule>
  </conditionalFormatting>
  <conditionalFormatting sqref="G15:H15">
    <cfRule type="cellIs" dxfId="337" priority="2" operator="lessThan">
      <formula>0</formula>
    </cfRule>
    <cfRule type="cellIs" dxfId="336" priority="14" operator="lessThan">
      <formula>$D$30</formula>
    </cfRule>
  </conditionalFormatting>
  <conditionalFormatting sqref="G16:H16">
    <cfRule type="cellIs" dxfId="335" priority="1" operator="lessThan">
      <formula>0</formula>
    </cfRule>
    <cfRule type="cellIs" dxfId="334" priority="13" operator="lessThan">
      <formula>$E$30</formula>
    </cfRule>
  </conditionalFormatting>
  <conditionalFormatting sqref="S15:T16">
    <cfRule type="cellIs" dxfId="333" priority="12" stopIfTrue="1" operator="lessThan">
      <formula>0</formula>
    </cfRule>
  </conditionalFormatting>
  <conditionalFormatting sqref="S15:T15">
    <cfRule type="cellIs" dxfId="332" priority="11" operator="lessThan">
      <formula>$J$30</formula>
    </cfRule>
  </conditionalFormatting>
  <conditionalFormatting sqref="S16:T16">
    <cfRule type="cellIs" dxfId="331" priority="10" operator="lessThan">
      <formula>$K$30</formula>
    </cfRule>
  </conditionalFormatting>
  <conditionalFormatting sqref="J30:K30">
    <cfRule type="cellIs" dxfId="330" priority="9" stopIfTrue="1" operator="lessThan">
      <formula>0</formula>
    </cfRule>
  </conditionalFormatting>
  <conditionalFormatting sqref="F30:I30">
    <cfRule type="cellIs" dxfId="329" priority="8" stopIfTrue="1" operator="lessThan">
      <formula>0</formula>
    </cfRule>
  </conditionalFormatting>
  <conditionalFormatting sqref="D30:E30">
    <cfRule type="cellIs" dxfId="328" priority="7" stopIfTrue="1" operator="lessThan">
      <formula>0</formula>
    </cfRule>
  </conditionalFormatting>
  <conditionalFormatting sqref="D30">
    <cfRule type="cellIs" dxfId="327" priority="6" operator="greaterThan">
      <formula>$G$15</formula>
    </cfRule>
  </conditionalFormatting>
  <conditionalFormatting sqref="E30">
    <cfRule type="cellIs" dxfId="326" priority="5" operator="greaterThan">
      <formula>$G$16</formula>
    </cfRule>
  </conditionalFormatting>
  <conditionalFormatting sqref="J30">
    <cfRule type="cellIs" dxfId="325" priority="4" operator="greaterThan">
      <formula>$S$15</formula>
    </cfRule>
  </conditionalFormatting>
  <conditionalFormatting sqref="K30">
    <cfRule type="cellIs" dxfId="324" priority="3" operator="greaterThan">
      <formula>$S$16</formula>
    </cfRule>
  </conditionalFormatting>
  <dataValidations count="11">
    <dataValidation allowBlank="1" showInputMessage="1" showErrorMessage="1" error="No debe introducir datos en la casilla" sqref="Q17:R18"/>
    <dataValidation allowBlank="1" error="Solo introduzca números" sqref="S15:T16"/>
    <dataValidation type="whole" showInputMessage="1" error="Solo introduzca números" sqref="M15:N16">
      <formula1>0</formula1>
      <formula2>99999</formula2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operator="greaterThanOrEqual" allowBlank="1" showInputMessage="1" showErrorMessage="1" sqref="I36:K42">
      <formula1>0</formula1>
    </dataValidation>
    <dataValidation allowBlank="1" prompt="Seleccione el mes de la lista, posiciónese en la flecha de la derecha" sqref="B9:E9"/>
    <dataValidation allowBlank="1" prompt="Seleccione un departamento de la lista, posiciónese en la flecha de la derecha" sqref="P8:T8"/>
    <dataValidation allowBlank="1" prompt="Seleccione el municipio de la lista, posiciónese en la flecha de la derecha" sqref="C8:K8"/>
    <dataValidation type="whole" allowBlank="1" showInputMessage="1" showErrorMessage="1" sqref="J59 K19">
      <formula1>0</formula1>
      <formula2>99999</formula2>
    </dataValidation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allowBlank="1" prompt="Seleccione su Sede Judicial de la lista, posiciónese en la flecha de la derecha" sqref="C7:O7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10" zoomScaleNormal="100" zoomScaleSheetLayoutView="100" workbookViewId="0">
      <selection activeCell="I15" sqref="I15:J15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Marzo!C7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Marzo!C8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Marzo!P8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147</v>
      </c>
      <c r="C9" s="243"/>
      <c r="D9" s="243"/>
      <c r="E9" s="243"/>
      <c r="G9" s="7" t="s">
        <v>2</v>
      </c>
      <c r="H9" s="294">
        <f>Marzo!H9</f>
        <v>0</v>
      </c>
      <c r="I9" s="294"/>
      <c r="J9" s="245" t="s">
        <v>32</v>
      </c>
      <c r="K9" s="245"/>
      <c r="L9" s="245"/>
      <c r="M9" s="295">
        <f>Marzo!M9</f>
        <v>0</v>
      </c>
      <c r="N9" s="295"/>
      <c r="O9" s="295"/>
      <c r="P9" s="7" t="s">
        <v>33</v>
      </c>
      <c r="Q9" s="296">
        <f>Marzo!Q9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Marzo!C11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Marzo!S15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Marzo!S16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Marzo!S17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Marzo!S18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Marzo!J23</f>
        <v>0</v>
      </c>
      <c r="E23" s="92">
        <f>Marzo!K23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Marzo!J24</f>
        <v>0</v>
      </c>
      <c r="E24" s="92">
        <f>Marzo!K24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Marzo!J25</f>
        <v>0</v>
      </c>
      <c r="E25" s="92">
        <f>Marzo!K25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Marzo!J26</f>
        <v>0</v>
      </c>
      <c r="E26" s="92">
        <f>Marzo!K26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Marzo!J27</f>
        <v>0</v>
      </c>
      <c r="E27" s="92">
        <f>Marzo!K27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Marzo!J28</f>
        <v>0</v>
      </c>
      <c r="E28" s="92">
        <f>Marzo!K28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Marzo!J29</f>
        <v>0</v>
      </c>
      <c r="E29" s="92">
        <f>Marzo!K29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Marzo!S38</f>
        <v>0</v>
      </c>
      <c r="N38" s="42">
        <f>Marzo!T38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Marzo!T42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Marzo!T43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Marzo!T44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Marzo!T48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Marzo!T49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Marzo!T50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Marzo!T51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ABRIL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Marzo!Q84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CN9kYAY9bM2tTatwrh8xq8fsHEbyRNL/FOhCN+3zkJ/yzA4D42/fZjCUFI9PjLmJx6MTo1j5CcRVKzVt/R9cBA==" saltValue="9n+QVkSXbNQmmCdzDlbPyQ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N77:S77"/>
    <mergeCell ref="N78:O78"/>
    <mergeCell ref="P78:Q78"/>
    <mergeCell ref="S78:S79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B15:F15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A78:E78"/>
    <mergeCell ref="F78:G78"/>
    <mergeCell ref="H78:I78"/>
    <mergeCell ref="A79:E79"/>
    <mergeCell ref="F79:G79"/>
    <mergeCell ref="H79:I79"/>
    <mergeCell ref="R78:R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O75:P75"/>
    <mergeCell ref="S75:T75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323" priority="34" stopIfTrue="1" operator="lessThan">
      <formula>0</formula>
    </cfRule>
  </conditionalFormatting>
  <conditionalFormatting sqref="S19:T19">
    <cfRule type="cellIs" dxfId="322" priority="33" stopIfTrue="1" operator="lessThan">
      <formula>0</formula>
    </cfRule>
  </conditionalFormatting>
  <conditionalFormatting sqref="Q84:S84">
    <cfRule type="cellIs" dxfId="321" priority="32" operator="lessThan">
      <formula>0</formula>
    </cfRule>
  </conditionalFormatting>
  <conditionalFormatting sqref="S17:T17">
    <cfRule type="cellIs" dxfId="320" priority="31" operator="lessThan">
      <formula>0</formula>
    </cfRule>
  </conditionalFormatting>
  <conditionalFormatting sqref="S18:T18">
    <cfRule type="cellIs" dxfId="319" priority="30" operator="lessThan">
      <formula>0</formula>
    </cfRule>
  </conditionalFormatting>
  <conditionalFormatting sqref="S38">
    <cfRule type="cellIs" dxfId="318" priority="29" operator="lessThan">
      <formula>$J$27</formula>
    </cfRule>
  </conditionalFormatting>
  <conditionalFormatting sqref="T38">
    <cfRule type="cellIs" dxfId="317" priority="28" operator="lessThan">
      <formula>$K$27</formula>
    </cfRule>
  </conditionalFormatting>
  <conditionalFormatting sqref="T42:T44">
    <cfRule type="cellIs" dxfId="316" priority="27" operator="lessThan">
      <formula>0</formula>
    </cfRule>
  </conditionalFormatting>
  <conditionalFormatting sqref="T48:T51">
    <cfRule type="cellIs" dxfId="315" priority="26" operator="lessThan">
      <formula>0</formula>
    </cfRule>
  </conditionalFormatting>
  <conditionalFormatting sqref="J27">
    <cfRule type="cellIs" dxfId="314" priority="35" operator="greaterThan">
      <formula>$S$38</formula>
    </cfRule>
  </conditionalFormatting>
  <conditionalFormatting sqref="K27">
    <cfRule type="cellIs" dxfId="313" priority="36" operator="greaterThan">
      <formula>$T$38</formula>
    </cfRule>
  </conditionalFormatting>
  <conditionalFormatting sqref="D23:E29">
    <cfRule type="cellIs" dxfId="312" priority="25" stopIfTrue="1" operator="lessThan">
      <formula>0</formula>
    </cfRule>
  </conditionalFormatting>
  <conditionalFormatting sqref="Q42:Q44">
    <cfRule type="cellIs" dxfId="311" priority="24" operator="lessThan">
      <formula>0</formula>
    </cfRule>
  </conditionalFormatting>
  <conditionalFormatting sqref="Q48:Q51">
    <cfRule type="cellIs" dxfId="310" priority="23" operator="lessThan">
      <formula>0</formula>
    </cfRule>
  </conditionalFormatting>
  <conditionalFormatting sqref="B84:D84">
    <cfRule type="cellIs" dxfId="309" priority="22" operator="lessThan">
      <formula>0</formula>
    </cfRule>
  </conditionalFormatting>
  <conditionalFormatting sqref="M38">
    <cfRule type="cellIs" dxfId="303" priority="16" operator="lessThan">
      <formula>$D$27</formula>
    </cfRule>
  </conditionalFormatting>
  <conditionalFormatting sqref="N38">
    <cfRule type="cellIs" dxfId="302" priority="15" operator="lessThan">
      <formula>$E$27</formula>
    </cfRule>
  </conditionalFormatting>
  <conditionalFormatting sqref="G15:H15">
    <cfRule type="cellIs" dxfId="301" priority="2" operator="lessThan">
      <formula>0</formula>
    </cfRule>
    <cfRule type="cellIs" dxfId="300" priority="14" operator="lessThan">
      <formula>$D$30</formula>
    </cfRule>
  </conditionalFormatting>
  <conditionalFormatting sqref="G16:H16">
    <cfRule type="cellIs" dxfId="299" priority="1" operator="lessThan">
      <formula>0</formula>
    </cfRule>
    <cfRule type="cellIs" dxfId="298" priority="13" operator="lessThan">
      <formula>$E$30</formula>
    </cfRule>
  </conditionalFormatting>
  <conditionalFormatting sqref="S15:T16">
    <cfRule type="cellIs" dxfId="297" priority="12" stopIfTrue="1" operator="lessThan">
      <formula>0</formula>
    </cfRule>
  </conditionalFormatting>
  <conditionalFormatting sqref="S15:T15">
    <cfRule type="cellIs" dxfId="296" priority="11" operator="lessThan">
      <formula>$J$30</formula>
    </cfRule>
  </conditionalFormatting>
  <conditionalFormatting sqref="S16:T16">
    <cfRule type="cellIs" dxfId="295" priority="10" operator="lessThan">
      <formula>$K$30</formula>
    </cfRule>
  </conditionalFormatting>
  <conditionalFormatting sqref="J30:K30">
    <cfRule type="cellIs" dxfId="294" priority="9" stopIfTrue="1" operator="lessThan">
      <formula>0</formula>
    </cfRule>
  </conditionalFormatting>
  <conditionalFormatting sqref="F30:I30">
    <cfRule type="cellIs" dxfId="293" priority="8" stopIfTrue="1" operator="lessThan">
      <formula>0</formula>
    </cfRule>
  </conditionalFormatting>
  <conditionalFormatting sqref="D30:E30">
    <cfRule type="cellIs" dxfId="292" priority="7" stopIfTrue="1" operator="lessThan">
      <formula>0</formula>
    </cfRule>
  </conditionalFormatting>
  <conditionalFormatting sqref="D30">
    <cfRule type="cellIs" dxfId="291" priority="6" operator="greaterThan">
      <formula>$G$15</formula>
    </cfRule>
  </conditionalFormatting>
  <conditionalFormatting sqref="E30">
    <cfRule type="cellIs" dxfId="290" priority="5" operator="greaterThan">
      <formula>$G$16</formula>
    </cfRule>
  </conditionalFormatting>
  <conditionalFormatting sqref="J30">
    <cfRule type="cellIs" dxfId="289" priority="4" operator="greaterThan">
      <formula>$S$15</formula>
    </cfRule>
  </conditionalFormatting>
  <conditionalFormatting sqref="K30">
    <cfRule type="cellIs" dxfId="288" priority="3" operator="greaterThan">
      <formula>$S$16</formula>
    </cfRule>
  </conditionalFormatting>
  <dataValidations count="11">
    <dataValidation allowBlank="1" prompt="Seleccione su Sede Judicial de la lista, posiciónese en la flecha de la derecha" sqref="C7:O7"/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type="whole" allowBlank="1" showInputMessage="1" showErrorMessage="1" sqref="J59 K19">
      <formula1>0</formula1>
      <formula2>99999</formula2>
    </dataValidation>
    <dataValidation allowBlank="1" prompt="Seleccione el municipio de la lista, posiciónese en la flecha de la derecha" sqref="C8:K8"/>
    <dataValidation allowBlank="1" prompt="Seleccione un departamento de la lista, posiciónese en la flecha de la derecha" sqref="P8:T8"/>
    <dataValidation allowBlank="1" prompt="Seleccione el mes de la lista, posiciónese en la flecha de la derecha" sqref="B9:E9"/>
    <dataValidation type="whole" operator="greaterThanOrEqual" allowBlank="1" showInputMessage="1" showErrorMessage="1" sqref="I36:K42">
      <formula1>0</formula1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showInputMessage="1" error="Solo introduzca números" sqref="M15:N16">
      <formula1>0</formula1>
      <formula2>99999</formula2>
    </dataValidation>
    <dataValidation allowBlank="1" error="Solo introduzca números" sqref="S15:T16"/>
    <dataValidation allowBlank="1" showInputMessage="1" showErrorMessage="1" error="No debe introducir datos en la casilla" sqref="Q17:R18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7" zoomScaleNormal="100" zoomScaleSheetLayoutView="100" workbookViewId="0">
      <selection activeCell="F26" sqref="F26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Abril!C7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Abril!C8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Abril!P8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148</v>
      </c>
      <c r="C9" s="243"/>
      <c r="D9" s="243"/>
      <c r="E9" s="243"/>
      <c r="G9" s="7" t="s">
        <v>2</v>
      </c>
      <c r="H9" s="294">
        <f>Abril!H9</f>
        <v>0</v>
      </c>
      <c r="I9" s="294"/>
      <c r="J9" s="245" t="s">
        <v>32</v>
      </c>
      <c r="K9" s="245"/>
      <c r="L9" s="245"/>
      <c r="M9" s="295">
        <f>Abril!M9</f>
        <v>0</v>
      </c>
      <c r="N9" s="295"/>
      <c r="O9" s="295"/>
      <c r="P9" s="7" t="s">
        <v>33</v>
      </c>
      <c r="Q9" s="296">
        <f>Abril!Q9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Abril!C11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Abril!S15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Abril!S16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Abril!S17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Abril!S18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Abril!J23</f>
        <v>0</v>
      </c>
      <c r="E23" s="92">
        <f>Abril!K23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Abril!J24</f>
        <v>0</v>
      </c>
      <c r="E24" s="92">
        <f>Abril!K24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Abril!J25</f>
        <v>0</v>
      </c>
      <c r="E25" s="92">
        <f>Abril!K25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Abril!J26</f>
        <v>0</v>
      </c>
      <c r="E26" s="92">
        <f>Abril!K26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Abril!J27</f>
        <v>0</v>
      </c>
      <c r="E27" s="92">
        <f>Abril!K27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Abril!J28</f>
        <v>0</v>
      </c>
      <c r="E28" s="92">
        <f>Abril!K28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Abril!J29</f>
        <v>0</v>
      </c>
      <c r="E29" s="92">
        <f>Abril!K29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Abril!S38</f>
        <v>0</v>
      </c>
      <c r="N38" s="42">
        <f>Abril!T38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Abril!T42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Abril!T43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Abril!T44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Abril!T48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Abril!T49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Abril!T50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Abril!T51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MAYO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Abril!Q84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4oPVaqQgzMEkidnmHeOwnXDO+FERP5OxFokpPWfm8Fo/mGlOjQ/wCiFx/6YMi4PHrFVKOIYm40QxSx6uEUHHxg==" saltValue="nNWCgQCrNuoaBrRTcZ2YuQ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N77:S77"/>
    <mergeCell ref="N78:O78"/>
    <mergeCell ref="P78:Q78"/>
    <mergeCell ref="S78:S79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B15:F15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A78:E78"/>
    <mergeCell ref="F78:G78"/>
    <mergeCell ref="H78:I78"/>
    <mergeCell ref="A79:E79"/>
    <mergeCell ref="F79:G79"/>
    <mergeCell ref="H79:I79"/>
    <mergeCell ref="R78:R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O75:P75"/>
    <mergeCell ref="S75:T75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287" priority="34" stopIfTrue="1" operator="lessThan">
      <formula>0</formula>
    </cfRule>
  </conditionalFormatting>
  <conditionalFormatting sqref="S19:T19">
    <cfRule type="cellIs" dxfId="286" priority="33" stopIfTrue="1" operator="lessThan">
      <formula>0</formula>
    </cfRule>
  </conditionalFormatting>
  <conditionalFormatting sqref="Q84:S84">
    <cfRule type="cellIs" dxfId="285" priority="32" operator="lessThan">
      <formula>0</formula>
    </cfRule>
  </conditionalFormatting>
  <conditionalFormatting sqref="S17:T17">
    <cfRule type="cellIs" dxfId="284" priority="31" operator="lessThan">
      <formula>0</formula>
    </cfRule>
  </conditionalFormatting>
  <conditionalFormatting sqref="S18:T18">
    <cfRule type="cellIs" dxfId="283" priority="30" operator="lessThan">
      <formula>0</formula>
    </cfRule>
  </conditionalFormatting>
  <conditionalFormatting sqref="S38">
    <cfRule type="cellIs" dxfId="282" priority="29" operator="lessThan">
      <formula>$J$27</formula>
    </cfRule>
  </conditionalFormatting>
  <conditionalFormatting sqref="T38">
    <cfRule type="cellIs" dxfId="281" priority="28" operator="lessThan">
      <formula>$K$27</formula>
    </cfRule>
  </conditionalFormatting>
  <conditionalFormatting sqref="T42:T44">
    <cfRule type="cellIs" dxfId="280" priority="27" operator="lessThan">
      <formula>0</formula>
    </cfRule>
  </conditionalFormatting>
  <conditionalFormatting sqref="T48:T51">
    <cfRule type="cellIs" dxfId="279" priority="26" operator="lessThan">
      <formula>0</formula>
    </cfRule>
  </conditionalFormatting>
  <conditionalFormatting sqref="J27">
    <cfRule type="cellIs" dxfId="278" priority="35" operator="greaterThan">
      <formula>$S$38</formula>
    </cfRule>
  </conditionalFormatting>
  <conditionalFormatting sqref="K27">
    <cfRule type="cellIs" dxfId="277" priority="36" operator="greaterThan">
      <formula>$T$38</formula>
    </cfRule>
  </conditionalFormatting>
  <conditionalFormatting sqref="D23:E29">
    <cfRule type="cellIs" dxfId="276" priority="25" stopIfTrue="1" operator="lessThan">
      <formula>0</formula>
    </cfRule>
  </conditionalFormatting>
  <conditionalFormatting sqref="Q42:Q44">
    <cfRule type="cellIs" dxfId="275" priority="24" operator="lessThan">
      <formula>0</formula>
    </cfRule>
  </conditionalFormatting>
  <conditionalFormatting sqref="Q48:Q51">
    <cfRule type="cellIs" dxfId="274" priority="23" operator="lessThan">
      <formula>0</formula>
    </cfRule>
  </conditionalFormatting>
  <conditionalFormatting sqref="B84:D84">
    <cfRule type="cellIs" dxfId="273" priority="22" operator="lessThan">
      <formula>0</formula>
    </cfRule>
  </conditionalFormatting>
  <conditionalFormatting sqref="M38">
    <cfRule type="cellIs" dxfId="267" priority="16" operator="lessThan">
      <formula>$D$27</formula>
    </cfRule>
  </conditionalFormatting>
  <conditionalFormatting sqref="N38">
    <cfRule type="cellIs" dxfId="266" priority="15" operator="lessThan">
      <formula>$E$27</formula>
    </cfRule>
  </conditionalFormatting>
  <conditionalFormatting sqref="G15:H15">
    <cfRule type="cellIs" dxfId="265" priority="2" operator="lessThan">
      <formula>0</formula>
    </cfRule>
    <cfRule type="cellIs" dxfId="264" priority="14" operator="lessThan">
      <formula>$D$30</formula>
    </cfRule>
  </conditionalFormatting>
  <conditionalFormatting sqref="G16:H16">
    <cfRule type="cellIs" dxfId="263" priority="1" operator="lessThan">
      <formula>0</formula>
    </cfRule>
    <cfRule type="cellIs" dxfId="262" priority="13" operator="lessThan">
      <formula>$E$30</formula>
    </cfRule>
  </conditionalFormatting>
  <conditionalFormatting sqref="S15:T16">
    <cfRule type="cellIs" dxfId="261" priority="12" stopIfTrue="1" operator="lessThan">
      <formula>0</formula>
    </cfRule>
  </conditionalFormatting>
  <conditionalFormatting sqref="S15:T15">
    <cfRule type="cellIs" dxfId="260" priority="11" operator="lessThan">
      <formula>$J$30</formula>
    </cfRule>
  </conditionalFormatting>
  <conditionalFormatting sqref="S16:T16">
    <cfRule type="cellIs" dxfId="259" priority="10" operator="lessThan">
      <formula>$K$30</formula>
    </cfRule>
  </conditionalFormatting>
  <conditionalFormatting sqref="J30:K30">
    <cfRule type="cellIs" dxfId="258" priority="9" stopIfTrue="1" operator="lessThan">
      <formula>0</formula>
    </cfRule>
  </conditionalFormatting>
  <conditionalFormatting sqref="F30:I30">
    <cfRule type="cellIs" dxfId="257" priority="8" stopIfTrue="1" operator="lessThan">
      <formula>0</formula>
    </cfRule>
  </conditionalFormatting>
  <conditionalFormatting sqref="D30:E30">
    <cfRule type="cellIs" dxfId="256" priority="7" stopIfTrue="1" operator="lessThan">
      <formula>0</formula>
    </cfRule>
  </conditionalFormatting>
  <conditionalFormatting sqref="D30">
    <cfRule type="cellIs" dxfId="255" priority="6" operator="greaterThan">
      <formula>$G$15</formula>
    </cfRule>
  </conditionalFormatting>
  <conditionalFormatting sqref="E30">
    <cfRule type="cellIs" dxfId="254" priority="5" operator="greaterThan">
      <formula>$G$16</formula>
    </cfRule>
  </conditionalFormatting>
  <conditionalFormatting sqref="J30">
    <cfRule type="cellIs" dxfId="253" priority="4" operator="greaterThan">
      <formula>$S$15</formula>
    </cfRule>
  </conditionalFormatting>
  <conditionalFormatting sqref="K30">
    <cfRule type="cellIs" dxfId="252" priority="3" operator="greaterThan">
      <formula>$S$16</formula>
    </cfRule>
  </conditionalFormatting>
  <dataValidations count="11">
    <dataValidation allowBlank="1" showInputMessage="1" showErrorMessage="1" error="No debe introducir datos en la casilla" sqref="Q17:R18"/>
    <dataValidation allowBlank="1" error="Solo introduzca números" sqref="S15:T16"/>
    <dataValidation type="whole" showInputMessage="1" error="Solo introduzca números" sqref="M15:N16">
      <formula1>0</formula1>
      <formula2>99999</formula2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operator="greaterThanOrEqual" allowBlank="1" showInputMessage="1" showErrorMessage="1" sqref="I36:K42">
      <formula1>0</formula1>
    </dataValidation>
    <dataValidation allowBlank="1" prompt="Seleccione el mes de la lista, posiciónese en la flecha de la derecha" sqref="B9:E9"/>
    <dataValidation allowBlank="1" prompt="Seleccione un departamento de la lista, posiciónese en la flecha de la derecha" sqref="P8:T8"/>
    <dataValidation allowBlank="1" prompt="Seleccione el municipio de la lista, posiciónese en la flecha de la derecha" sqref="C8:K8"/>
    <dataValidation type="whole" allowBlank="1" showInputMessage="1" showErrorMessage="1" sqref="J59 K19">
      <formula1>0</formula1>
      <formula2>99999</formula2>
    </dataValidation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allowBlank="1" prompt="Seleccione su Sede Judicial de la lista, posiciónese en la flecha de la derecha" sqref="C7:O7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7" zoomScaleNormal="100" zoomScaleSheetLayoutView="100" workbookViewId="0">
      <selection activeCell="F26" sqref="F26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Mayo!C7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Mayo!C8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Mayo!P8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149</v>
      </c>
      <c r="C9" s="243"/>
      <c r="D9" s="243"/>
      <c r="E9" s="243"/>
      <c r="G9" s="7" t="s">
        <v>2</v>
      </c>
      <c r="H9" s="294">
        <f>Mayo!H9</f>
        <v>0</v>
      </c>
      <c r="I9" s="294"/>
      <c r="J9" s="245" t="s">
        <v>32</v>
      </c>
      <c r="K9" s="245"/>
      <c r="L9" s="245"/>
      <c r="M9" s="295">
        <f>Mayo!M9</f>
        <v>0</v>
      </c>
      <c r="N9" s="295"/>
      <c r="O9" s="295"/>
      <c r="P9" s="7" t="s">
        <v>33</v>
      </c>
      <c r="Q9" s="296">
        <f>Mayo!Q9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Mayo!C11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Mayo!S15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Mayo!S16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Mayo!S17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Mayo!S18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Mayo!J23</f>
        <v>0</v>
      </c>
      <c r="E23" s="92">
        <f>Mayo!K23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Mayo!J24</f>
        <v>0</v>
      </c>
      <c r="E24" s="92">
        <f>Mayo!K24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Mayo!J25</f>
        <v>0</v>
      </c>
      <c r="E25" s="92">
        <f>Mayo!K25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Mayo!J26</f>
        <v>0</v>
      </c>
      <c r="E26" s="92">
        <f>Mayo!K26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Mayo!J27</f>
        <v>0</v>
      </c>
      <c r="E27" s="92">
        <f>Mayo!K27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Mayo!J28</f>
        <v>0</v>
      </c>
      <c r="E28" s="92">
        <f>Mayo!K28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Mayo!J29</f>
        <v>0</v>
      </c>
      <c r="E29" s="92">
        <f>Mayo!K29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Mayo!S38</f>
        <v>0</v>
      </c>
      <c r="N38" s="42">
        <f>Mayo!T38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Mayo!T42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Mayo!T43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Mayo!T44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Mayo!T48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Mayo!T49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Mayo!T50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Mayo!T51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JUNIO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Mayo!Q84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8JjRScDG5h5C4dYMNwPMQPbQUJtvZlxlhWtptm2KUNoFBSAOGlmg6CQe1sL6KBzYldDapESj58sFAf8mQL8s6Q==" saltValue="6lR9rLM5GxfMVU+lFC/NJA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N77:S77"/>
    <mergeCell ref="N78:O78"/>
    <mergeCell ref="P78:Q78"/>
    <mergeCell ref="S78:S79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B15:F15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A78:E78"/>
    <mergeCell ref="F78:G78"/>
    <mergeCell ref="H78:I78"/>
    <mergeCell ref="A79:E79"/>
    <mergeCell ref="F79:G79"/>
    <mergeCell ref="H79:I79"/>
    <mergeCell ref="R78:R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O75:P75"/>
    <mergeCell ref="S75:T75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251" priority="34" stopIfTrue="1" operator="lessThan">
      <formula>0</formula>
    </cfRule>
  </conditionalFormatting>
  <conditionalFormatting sqref="S19:T19">
    <cfRule type="cellIs" dxfId="250" priority="33" stopIfTrue="1" operator="lessThan">
      <formula>0</formula>
    </cfRule>
  </conditionalFormatting>
  <conditionalFormatting sqref="Q84:S84">
    <cfRule type="cellIs" dxfId="249" priority="32" operator="lessThan">
      <formula>0</formula>
    </cfRule>
  </conditionalFormatting>
  <conditionalFormatting sqref="S17:T17">
    <cfRule type="cellIs" dxfId="248" priority="31" operator="lessThan">
      <formula>0</formula>
    </cfRule>
  </conditionalFormatting>
  <conditionalFormatting sqref="S18:T18">
    <cfRule type="cellIs" dxfId="247" priority="30" operator="lessThan">
      <formula>0</formula>
    </cfRule>
  </conditionalFormatting>
  <conditionalFormatting sqref="S38">
    <cfRule type="cellIs" dxfId="246" priority="29" operator="lessThan">
      <formula>$J$27</formula>
    </cfRule>
  </conditionalFormatting>
  <conditionalFormatting sqref="T38">
    <cfRule type="cellIs" dxfId="245" priority="28" operator="lessThan">
      <formula>$K$27</formula>
    </cfRule>
  </conditionalFormatting>
  <conditionalFormatting sqref="T42:T44">
    <cfRule type="cellIs" dxfId="244" priority="27" operator="lessThan">
      <formula>0</formula>
    </cfRule>
  </conditionalFormatting>
  <conditionalFormatting sqref="T48:T51">
    <cfRule type="cellIs" dxfId="243" priority="26" operator="lessThan">
      <formula>0</formula>
    </cfRule>
  </conditionalFormatting>
  <conditionalFormatting sqref="J27">
    <cfRule type="cellIs" dxfId="242" priority="35" operator="greaterThan">
      <formula>$S$38</formula>
    </cfRule>
  </conditionalFormatting>
  <conditionalFormatting sqref="K27">
    <cfRule type="cellIs" dxfId="241" priority="36" operator="greaterThan">
      <formula>$T$38</formula>
    </cfRule>
  </conditionalFormatting>
  <conditionalFormatting sqref="D23:E29">
    <cfRule type="cellIs" dxfId="240" priority="25" stopIfTrue="1" operator="lessThan">
      <formula>0</formula>
    </cfRule>
  </conditionalFormatting>
  <conditionalFormatting sqref="Q42:Q44">
    <cfRule type="cellIs" dxfId="239" priority="24" operator="lessThan">
      <formula>0</formula>
    </cfRule>
  </conditionalFormatting>
  <conditionalFormatting sqref="Q48:Q51">
    <cfRule type="cellIs" dxfId="238" priority="23" operator="lessThan">
      <formula>0</formula>
    </cfRule>
  </conditionalFormatting>
  <conditionalFormatting sqref="B84:D84">
    <cfRule type="cellIs" dxfId="237" priority="22" operator="lessThan">
      <formula>0</formula>
    </cfRule>
  </conditionalFormatting>
  <conditionalFormatting sqref="M38">
    <cfRule type="cellIs" dxfId="231" priority="16" operator="lessThan">
      <formula>$D$27</formula>
    </cfRule>
  </conditionalFormatting>
  <conditionalFormatting sqref="N38">
    <cfRule type="cellIs" dxfId="230" priority="15" operator="lessThan">
      <formula>$E$27</formula>
    </cfRule>
  </conditionalFormatting>
  <conditionalFormatting sqref="G15:H15">
    <cfRule type="cellIs" dxfId="229" priority="2" operator="lessThan">
      <formula>0</formula>
    </cfRule>
    <cfRule type="cellIs" dxfId="228" priority="14" operator="lessThan">
      <formula>$D$30</formula>
    </cfRule>
  </conditionalFormatting>
  <conditionalFormatting sqref="G16:H16">
    <cfRule type="cellIs" dxfId="227" priority="1" operator="lessThan">
      <formula>0</formula>
    </cfRule>
    <cfRule type="cellIs" dxfId="226" priority="13" operator="lessThan">
      <formula>$E$30</formula>
    </cfRule>
  </conditionalFormatting>
  <conditionalFormatting sqref="S15:T16">
    <cfRule type="cellIs" dxfId="225" priority="12" stopIfTrue="1" operator="lessThan">
      <formula>0</formula>
    </cfRule>
  </conditionalFormatting>
  <conditionalFormatting sqref="S15:T15">
    <cfRule type="cellIs" dxfId="224" priority="11" operator="lessThan">
      <formula>$J$30</formula>
    </cfRule>
  </conditionalFormatting>
  <conditionalFormatting sqref="S16:T16">
    <cfRule type="cellIs" dxfId="223" priority="10" operator="lessThan">
      <formula>$K$30</formula>
    </cfRule>
  </conditionalFormatting>
  <conditionalFormatting sqref="J30:K30">
    <cfRule type="cellIs" dxfId="222" priority="9" stopIfTrue="1" operator="lessThan">
      <formula>0</formula>
    </cfRule>
  </conditionalFormatting>
  <conditionalFormatting sqref="F30:I30">
    <cfRule type="cellIs" dxfId="221" priority="8" stopIfTrue="1" operator="lessThan">
      <formula>0</formula>
    </cfRule>
  </conditionalFormatting>
  <conditionalFormatting sqref="D30:E30">
    <cfRule type="cellIs" dxfId="220" priority="7" stopIfTrue="1" operator="lessThan">
      <formula>0</formula>
    </cfRule>
  </conditionalFormatting>
  <conditionalFormatting sqref="D30">
    <cfRule type="cellIs" dxfId="219" priority="6" operator="greaterThan">
      <formula>$G$15</formula>
    </cfRule>
  </conditionalFormatting>
  <conditionalFormatting sqref="E30">
    <cfRule type="cellIs" dxfId="218" priority="5" operator="greaterThan">
      <formula>$G$16</formula>
    </cfRule>
  </conditionalFormatting>
  <conditionalFormatting sqref="J30">
    <cfRule type="cellIs" dxfId="217" priority="4" operator="greaterThan">
      <formula>$S$15</formula>
    </cfRule>
  </conditionalFormatting>
  <conditionalFormatting sqref="K30">
    <cfRule type="cellIs" dxfId="216" priority="3" operator="greaterThan">
      <formula>$S$16</formula>
    </cfRule>
  </conditionalFormatting>
  <dataValidations count="11">
    <dataValidation allowBlank="1" prompt="Seleccione su Sede Judicial de la lista, posiciónese en la flecha de la derecha" sqref="C7:O7"/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type="whole" allowBlank="1" showInputMessage="1" showErrorMessage="1" sqref="J59 K19">
      <formula1>0</formula1>
      <formula2>99999</formula2>
    </dataValidation>
    <dataValidation allowBlank="1" prompt="Seleccione el municipio de la lista, posiciónese en la flecha de la derecha" sqref="C8:K8"/>
    <dataValidation allowBlank="1" prompt="Seleccione un departamento de la lista, posiciónese en la flecha de la derecha" sqref="P8:T8"/>
    <dataValidation allowBlank="1" prompt="Seleccione el mes de la lista, posiciónese en la flecha de la derecha" sqref="B9:E9"/>
    <dataValidation type="whole" operator="greaterThanOrEqual" allowBlank="1" showInputMessage="1" showErrorMessage="1" sqref="I36:K42">
      <formula1>0</formula1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showInputMessage="1" error="Solo introduzca números" sqref="M15:N16">
      <formula1>0</formula1>
      <formula2>99999</formula2>
    </dataValidation>
    <dataValidation allowBlank="1" error="Solo introduzca números" sqref="S15:T16"/>
    <dataValidation allowBlank="1" showInputMessage="1" showErrorMessage="1" error="No debe introducir datos en la casilla" sqref="Q17:R18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7" zoomScaleNormal="100" zoomScaleSheetLayoutView="100" workbookViewId="0">
      <selection activeCell="F26" sqref="F26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Junio!C7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Junio!C8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Junio!P8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150</v>
      </c>
      <c r="C9" s="243"/>
      <c r="D9" s="243"/>
      <c r="E9" s="243"/>
      <c r="G9" s="7" t="s">
        <v>2</v>
      </c>
      <c r="H9" s="294">
        <f>Junio!H9</f>
        <v>0</v>
      </c>
      <c r="I9" s="294"/>
      <c r="J9" s="245" t="s">
        <v>32</v>
      </c>
      <c r="K9" s="245"/>
      <c r="L9" s="245"/>
      <c r="M9" s="295">
        <f>Junio!M9</f>
        <v>0</v>
      </c>
      <c r="N9" s="295"/>
      <c r="O9" s="295"/>
      <c r="P9" s="7" t="s">
        <v>33</v>
      </c>
      <c r="Q9" s="296">
        <f>Junio!Q9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Junio!C11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Junio!S15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Junio!S16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Junio!S17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Junio!S18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Junio!J23</f>
        <v>0</v>
      </c>
      <c r="E23" s="92">
        <f>Junio!K23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Junio!J24</f>
        <v>0</v>
      </c>
      <c r="E24" s="92">
        <f>Junio!K24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Junio!J25</f>
        <v>0</v>
      </c>
      <c r="E25" s="92">
        <f>Junio!K25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Junio!J26</f>
        <v>0</v>
      </c>
      <c r="E26" s="92">
        <f>Junio!K26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Junio!J27</f>
        <v>0</v>
      </c>
      <c r="E27" s="92">
        <f>Junio!K27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Junio!J28</f>
        <v>0</v>
      </c>
      <c r="E28" s="92">
        <f>Junio!K28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Junio!J29</f>
        <v>0</v>
      </c>
      <c r="E29" s="92">
        <f>Junio!K29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Junio!S38</f>
        <v>0</v>
      </c>
      <c r="N38" s="42">
        <f>Junio!T38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Junio!T42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Junio!T43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Junio!T44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Junio!T48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Junio!T49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Junio!T50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Junio!T51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JULIO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Junio!Q84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SqLQ88I9vPyAKrzBlZQCdO9cYhzrQW+r+VAdpChj23LVsDW9qbeTLbc5hteli3oKtb+i7v2yHp8xMqceKNzjcA==" saltValue="zJJZNaAMusBcsz4ExmFNLA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N77:S77"/>
    <mergeCell ref="N78:O78"/>
    <mergeCell ref="P78:Q78"/>
    <mergeCell ref="S78:S79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B15:F15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A78:E78"/>
    <mergeCell ref="F78:G78"/>
    <mergeCell ref="H78:I78"/>
    <mergeCell ref="A79:E79"/>
    <mergeCell ref="F79:G79"/>
    <mergeCell ref="H79:I79"/>
    <mergeCell ref="R78:R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O75:P75"/>
    <mergeCell ref="S75:T75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215" priority="34" stopIfTrue="1" operator="lessThan">
      <formula>0</formula>
    </cfRule>
  </conditionalFormatting>
  <conditionalFormatting sqref="S19:T19">
    <cfRule type="cellIs" dxfId="214" priority="33" stopIfTrue="1" operator="lessThan">
      <formula>0</formula>
    </cfRule>
  </conditionalFormatting>
  <conditionalFormatting sqref="Q84:S84">
    <cfRule type="cellIs" dxfId="213" priority="32" operator="lessThan">
      <formula>0</formula>
    </cfRule>
  </conditionalFormatting>
  <conditionalFormatting sqref="S17:T17">
    <cfRule type="cellIs" dxfId="212" priority="31" operator="lessThan">
      <formula>0</formula>
    </cfRule>
  </conditionalFormatting>
  <conditionalFormatting sqref="S18:T18">
    <cfRule type="cellIs" dxfId="211" priority="30" operator="lessThan">
      <formula>0</formula>
    </cfRule>
  </conditionalFormatting>
  <conditionalFormatting sqref="S38">
    <cfRule type="cellIs" dxfId="210" priority="29" operator="lessThan">
      <formula>$J$27</formula>
    </cfRule>
  </conditionalFormatting>
  <conditionalFormatting sqref="T38">
    <cfRule type="cellIs" dxfId="209" priority="28" operator="lessThan">
      <formula>$K$27</formula>
    </cfRule>
  </conditionalFormatting>
  <conditionalFormatting sqref="T42:T44">
    <cfRule type="cellIs" dxfId="208" priority="27" operator="lessThan">
      <formula>0</formula>
    </cfRule>
  </conditionalFormatting>
  <conditionalFormatting sqref="T48:T51">
    <cfRule type="cellIs" dxfId="207" priority="26" operator="lessThan">
      <formula>0</formula>
    </cfRule>
  </conditionalFormatting>
  <conditionalFormatting sqref="J27">
    <cfRule type="cellIs" dxfId="206" priority="35" operator="greaterThan">
      <formula>$S$38</formula>
    </cfRule>
  </conditionalFormatting>
  <conditionalFormatting sqref="K27">
    <cfRule type="cellIs" dxfId="205" priority="36" operator="greaterThan">
      <formula>$T$38</formula>
    </cfRule>
  </conditionalFormatting>
  <conditionalFormatting sqref="D23:E29">
    <cfRule type="cellIs" dxfId="204" priority="25" stopIfTrue="1" operator="lessThan">
      <formula>0</formula>
    </cfRule>
  </conditionalFormatting>
  <conditionalFormatting sqref="Q42:Q44">
    <cfRule type="cellIs" dxfId="203" priority="24" operator="lessThan">
      <formula>0</formula>
    </cfRule>
  </conditionalFormatting>
  <conditionalFormatting sqref="Q48:Q51">
    <cfRule type="cellIs" dxfId="202" priority="23" operator="lessThan">
      <formula>0</formula>
    </cfRule>
  </conditionalFormatting>
  <conditionalFormatting sqref="B84:D84">
    <cfRule type="cellIs" dxfId="201" priority="22" operator="lessThan">
      <formula>0</formula>
    </cfRule>
  </conditionalFormatting>
  <conditionalFormatting sqref="M38">
    <cfRule type="cellIs" dxfId="195" priority="16" operator="lessThan">
      <formula>$D$27</formula>
    </cfRule>
  </conditionalFormatting>
  <conditionalFormatting sqref="N38">
    <cfRule type="cellIs" dxfId="194" priority="15" operator="lessThan">
      <formula>$E$27</formula>
    </cfRule>
  </conditionalFormatting>
  <conditionalFormatting sqref="G15:H15">
    <cfRule type="cellIs" dxfId="193" priority="2" operator="lessThan">
      <formula>0</formula>
    </cfRule>
    <cfRule type="cellIs" dxfId="192" priority="14" operator="lessThan">
      <formula>$D$30</formula>
    </cfRule>
  </conditionalFormatting>
  <conditionalFormatting sqref="G16:H16">
    <cfRule type="cellIs" dxfId="191" priority="1" operator="lessThan">
      <formula>0</formula>
    </cfRule>
    <cfRule type="cellIs" dxfId="190" priority="13" operator="lessThan">
      <formula>$E$30</formula>
    </cfRule>
  </conditionalFormatting>
  <conditionalFormatting sqref="S15:T16">
    <cfRule type="cellIs" dxfId="189" priority="12" stopIfTrue="1" operator="lessThan">
      <formula>0</formula>
    </cfRule>
  </conditionalFormatting>
  <conditionalFormatting sqref="S15:T15">
    <cfRule type="cellIs" dxfId="188" priority="11" operator="lessThan">
      <formula>$J$30</formula>
    </cfRule>
  </conditionalFormatting>
  <conditionalFormatting sqref="S16:T16">
    <cfRule type="cellIs" dxfId="187" priority="10" operator="lessThan">
      <formula>$K$30</formula>
    </cfRule>
  </conditionalFormatting>
  <conditionalFormatting sqref="J30:K30">
    <cfRule type="cellIs" dxfId="186" priority="9" stopIfTrue="1" operator="lessThan">
      <formula>0</formula>
    </cfRule>
  </conditionalFormatting>
  <conditionalFormatting sqref="F30:I30">
    <cfRule type="cellIs" dxfId="185" priority="8" stopIfTrue="1" operator="lessThan">
      <formula>0</formula>
    </cfRule>
  </conditionalFormatting>
  <conditionalFormatting sqref="D30:E30">
    <cfRule type="cellIs" dxfId="184" priority="7" stopIfTrue="1" operator="lessThan">
      <formula>0</formula>
    </cfRule>
  </conditionalFormatting>
  <conditionalFormatting sqref="D30">
    <cfRule type="cellIs" dxfId="183" priority="6" operator="greaterThan">
      <formula>$G$15</formula>
    </cfRule>
  </conditionalFormatting>
  <conditionalFormatting sqref="E30">
    <cfRule type="cellIs" dxfId="182" priority="5" operator="greaterThan">
      <formula>$G$16</formula>
    </cfRule>
  </conditionalFormatting>
  <conditionalFormatting sqref="J30">
    <cfRule type="cellIs" dxfId="181" priority="4" operator="greaterThan">
      <formula>$S$15</formula>
    </cfRule>
  </conditionalFormatting>
  <conditionalFormatting sqref="K30">
    <cfRule type="cellIs" dxfId="180" priority="3" operator="greaterThan">
      <formula>$S$16</formula>
    </cfRule>
  </conditionalFormatting>
  <dataValidations count="11">
    <dataValidation allowBlank="1" showInputMessage="1" showErrorMessage="1" error="No debe introducir datos en la casilla" sqref="Q17:R18"/>
    <dataValidation allowBlank="1" error="Solo introduzca números" sqref="S15:T16"/>
    <dataValidation type="whole" showInputMessage="1" error="Solo introduzca números" sqref="M15:N16">
      <formula1>0</formula1>
      <formula2>99999</formula2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operator="greaterThanOrEqual" allowBlank="1" showInputMessage="1" showErrorMessage="1" sqref="I36:K42">
      <formula1>0</formula1>
    </dataValidation>
    <dataValidation allowBlank="1" prompt="Seleccione el mes de la lista, posiciónese en la flecha de la derecha" sqref="B9:E9"/>
    <dataValidation allowBlank="1" prompt="Seleccione un departamento de la lista, posiciónese en la flecha de la derecha" sqref="P8:T8"/>
    <dataValidation allowBlank="1" prompt="Seleccione el municipio de la lista, posiciónese en la flecha de la derecha" sqref="C8:K8"/>
    <dataValidation type="whole" allowBlank="1" showInputMessage="1" showErrorMessage="1" sqref="J59 K19">
      <formula1>0</formula1>
      <formula2>99999</formula2>
    </dataValidation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allowBlank="1" prompt="Seleccione su Sede Judicial de la lista, posiciónese en la flecha de la derecha" sqref="C7:O7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7" zoomScaleNormal="100" zoomScaleSheetLayoutView="100" workbookViewId="0">
      <selection activeCell="F26" sqref="F26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Julio!C7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Julio!C8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Julio!P8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151</v>
      </c>
      <c r="C9" s="243"/>
      <c r="D9" s="243"/>
      <c r="E9" s="243"/>
      <c r="G9" s="7" t="s">
        <v>2</v>
      </c>
      <c r="H9" s="294">
        <f>Julio!H9</f>
        <v>0</v>
      </c>
      <c r="I9" s="294"/>
      <c r="J9" s="245" t="s">
        <v>32</v>
      </c>
      <c r="K9" s="245"/>
      <c r="L9" s="245"/>
      <c r="M9" s="295">
        <f>Julio!M9</f>
        <v>0</v>
      </c>
      <c r="N9" s="295"/>
      <c r="O9" s="295"/>
      <c r="P9" s="7" t="s">
        <v>33</v>
      </c>
      <c r="Q9" s="296">
        <f>Julio!Q9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Julio!C11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Julio!S15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Julio!S16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Julio!S17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Julio!S18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Julio!J23</f>
        <v>0</v>
      </c>
      <c r="E23" s="92">
        <f>Julio!K23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Julio!J24</f>
        <v>0</v>
      </c>
      <c r="E24" s="92">
        <f>Julio!K24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Julio!J25</f>
        <v>0</v>
      </c>
      <c r="E25" s="92">
        <f>Julio!K25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Julio!J26</f>
        <v>0</v>
      </c>
      <c r="E26" s="92">
        <f>Julio!K26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Julio!J27</f>
        <v>0</v>
      </c>
      <c r="E27" s="92">
        <f>Julio!K27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Julio!J28</f>
        <v>0</v>
      </c>
      <c r="E28" s="92">
        <f>Julio!K28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Julio!J29</f>
        <v>0</v>
      </c>
      <c r="E29" s="92">
        <f>Julio!K29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Julio!S38</f>
        <v>0</v>
      </c>
      <c r="N38" s="42">
        <f>Julio!T38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Julio!T42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Julio!T43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Julio!T44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Julio!T48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Julio!T49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Julio!T50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Julio!T51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AGOSTO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Julio!Q84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J9JVw9m/Tl+dMC8yAl2Bw3Ji/kkmF7LYxu1rW07dPxk8VqRrp6wgzKgKDqMOfUesbmqE9ILZsN07+8IVs6vUCQ==" saltValue="XSWTKShBRaqdQV6A5CLrsw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N77:S77"/>
    <mergeCell ref="N78:O78"/>
    <mergeCell ref="P78:Q78"/>
    <mergeCell ref="S78:S79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B15:F15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A78:E78"/>
    <mergeCell ref="F78:G78"/>
    <mergeCell ref="H78:I78"/>
    <mergeCell ref="A79:E79"/>
    <mergeCell ref="F79:G79"/>
    <mergeCell ref="H79:I79"/>
    <mergeCell ref="R78:R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O75:P75"/>
    <mergeCell ref="S75:T75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179" priority="34" stopIfTrue="1" operator="lessThan">
      <formula>0</formula>
    </cfRule>
  </conditionalFormatting>
  <conditionalFormatting sqref="S19:T19">
    <cfRule type="cellIs" dxfId="178" priority="33" stopIfTrue="1" operator="lessThan">
      <formula>0</formula>
    </cfRule>
  </conditionalFormatting>
  <conditionalFormatting sqref="Q84:S84">
    <cfRule type="cellIs" dxfId="177" priority="32" operator="lessThan">
      <formula>0</formula>
    </cfRule>
  </conditionalFormatting>
  <conditionalFormatting sqref="S17:T17">
    <cfRule type="cellIs" dxfId="176" priority="31" operator="lessThan">
      <formula>0</formula>
    </cfRule>
  </conditionalFormatting>
  <conditionalFormatting sqref="S18:T18">
    <cfRule type="cellIs" dxfId="175" priority="30" operator="lessThan">
      <formula>0</formula>
    </cfRule>
  </conditionalFormatting>
  <conditionalFormatting sqref="S38">
    <cfRule type="cellIs" dxfId="174" priority="29" operator="lessThan">
      <formula>$J$27</formula>
    </cfRule>
  </conditionalFormatting>
  <conditionalFormatting sqref="T38">
    <cfRule type="cellIs" dxfId="173" priority="28" operator="lessThan">
      <formula>$K$27</formula>
    </cfRule>
  </conditionalFormatting>
  <conditionalFormatting sqref="T42:T44">
    <cfRule type="cellIs" dxfId="172" priority="27" operator="lessThan">
      <formula>0</formula>
    </cfRule>
  </conditionalFormatting>
  <conditionalFormatting sqref="T48:T51">
    <cfRule type="cellIs" dxfId="171" priority="26" operator="lessThan">
      <formula>0</formula>
    </cfRule>
  </conditionalFormatting>
  <conditionalFormatting sqref="J27">
    <cfRule type="cellIs" dxfId="170" priority="35" operator="greaterThan">
      <formula>$S$38</formula>
    </cfRule>
  </conditionalFormatting>
  <conditionalFormatting sqref="K27">
    <cfRule type="cellIs" dxfId="169" priority="36" operator="greaterThan">
      <formula>$T$38</formula>
    </cfRule>
  </conditionalFormatting>
  <conditionalFormatting sqref="D23:E29">
    <cfRule type="cellIs" dxfId="168" priority="25" stopIfTrue="1" operator="lessThan">
      <formula>0</formula>
    </cfRule>
  </conditionalFormatting>
  <conditionalFormatting sqref="Q42:Q44">
    <cfRule type="cellIs" dxfId="167" priority="24" operator="lessThan">
      <formula>0</formula>
    </cfRule>
  </conditionalFormatting>
  <conditionalFormatting sqref="Q48:Q51">
    <cfRule type="cellIs" dxfId="166" priority="23" operator="lessThan">
      <formula>0</formula>
    </cfRule>
  </conditionalFormatting>
  <conditionalFormatting sqref="B84:D84">
    <cfRule type="cellIs" dxfId="165" priority="22" operator="lessThan">
      <formula>0</formula>
    </cfRule>
  </conditionalFormatting>
  <conditionalFormatting sqref="M38">
    <cfRule type="cellIs" dxfId="159" priority="16" operator="lessThan">
      <formula>$D$27</formula>
    </cfRule>
  </conditionalFormatting>
  <conditionalFormatting sqref="N38">
    <cfRule type="cellIs" dxfId="158" priority="15" operator="lessThan">
      <formula>$E$27</formula>
    </cfRule>
  </conditionalFormatting>
  <conditionalFormatting sqref="G15:H15">
    <cfRule type="cellIs" dxfId="157" priority="2" operator="lessThan">
      <formula>0</formula>
    </cfRule>
    <cfRule type="cellIs" dxfId="156" priority="14" operator="lessThan">
      <formula>$D$30</formula>
    </cfRule>
  </conditionalFormatting>
  <conditionalFormatting sqref="G16:H16">
    <cfRule type="cellIs" dxfId="155" priority="1" operator="lessThan">
      <formula>0</formula>
    </cfRule>
    <cfRule type="cellIs" dxfId="154" priority="13" operator="lessThan">
      <formula>$E$30</formula>
    </cfRule>
  </conditionalFormatting>
  <conditionalFormatting sqref="S15:T16">
    <cfRule type="cellIs" dxfId="153" priority="12" stopIfTrue="1" operator="lessThan">
      <formula>0</formula>
    </cfRule>
  </conditionalFormatting>
  <conditionalFormatting sqref="S15:T15">
    <cfRule type="cellIs" dxfId="152" priority="11" operator="lessThan">
      <formula>$J$30</formula>
    </cfRule>
  </conditionalFormatting>
  <conditionalFormatting sqref="S16:T16">
    <cfRule type="cellIs" dxfId="151" priority="10" operator="lessThan">
      <formula>$K$30</formula>
    </cfRule>
  </conditionalFormatting>
  <conditionalFormatting sqref="J30:K30">
    <cfRule type="cellIs" dxfId="150" priority="9" stopIfTrue="1" operator="lessThan">
      <formula>0</formula>
    </cfRule>
  </conditionalFormatting>
  <conditionalFormatting sqref="F30:I30">
    <cfRule type="cellIs" dxfId="149" priority="8" stopIfTrue="1" operator="lessThan">
      <formula>0</formula>
    </cfRule>
  </conditionalFormatting>
  <conditionalFormatting sqref="D30:E30">
    <cfRule type="cellIs" dxfId="148" priority="7" stopIfTrue="1" operator="lessThan">
      <formula>0</formula>
    </cfRule>
  </conditionalFormatting>
  <conditionalFormatting sqref="D30">
    <cfRule type="cellIs" dxfId="147" priority="6" operator="greaterThan">
      <formula>$G$15</formula>
    </cfRule>
  </conditionalFormatting>
  <conditionalFormatting sqref="E30">
    <cfRule type="cellIs" dxfId="146" priority="5" operator="greaterThan">
      <formula>$G$16</formula>
    </cfRule>
  </conditionalFormatting>
  <conditionalFormatting sqref="J30">
    <cfRule type="cellIs" dxfId="145" priority="4" operator="greaterThan">
      <formula>$S$15</formula>
    </cfRule>
  </conditionalFormatting>
  <conditionalFormatting sqref="K30">
    <cfRule type="cellIs" dxfId="144" priority="3" operator="greaterThan">
      <formula>$S$16</formula>
    </cfRule>
  </conditionalFormatting>
  <dataValidations count="11">
    <dataValidation allowBlank="1" prompt="Seleccione su Sede Judicial de la lista, posiciónese en la flecha de la derecha" sqref="C7:O7"/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type="whole" allowBlank="1" showInputMessage="1" showErrorMessage="1" sqref="J59 K19">
      <formula1>0</formula1>
      <formula2>99999</formula2>
    </dataValidation>
    <dataValidation allowBlank="1" prompt="Seleccione el municipio de la lista, posiciónese en la flecha de la derecha" sqref="C8:K8"/>
    <dataValidation allowBlank="1" prompt="Seleccione un departamento de la lista, posiciónese en la flecha de la derecha" sqref="P8:T8"/>
    <dataValidation allowBlank="1" prompt="Seleccione el mes de la lista, posiciónese en la flecha de la derecha" sqref="B9:E9"/>
    <dataValidation type="whole" operator="greaterThanOrEqual" allowBlank="1" showInputMessage="1" showErrorMessage="1" sqref="I36:K42">
      <formula1>0</formula1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showInputMessage="1" error="Solo introduzca números" sqref="M15:N16">
      <formula1>0</formula1>
      <formula2>99999</formula2>
    </dataValidation>
    <dataValidation allowBlank="1" error="Solo introduzca números" sqref="S15:T16"/>
    <dataValidation allowBlank="1" showInputMessage="1" showErrorMessage="1" error="No debe introducir datos en la casilla" sqref="Q17:R18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4"/>
  <sheetViews>
    <sheetView view="pageBreakPreview" topLeftCell="A10" zoomScaleNormal="100" zoomScaleSheetLayoutView="100" workbookViewId="0">
      <selection activeCell="F26" sqref="F26"/>
    </sheetView>
  </sheetViews>
  <sheetFormatPr baseColWidth="10" defaultColWidth="11.42578125" defaultRowHeight="9" x14ac:dyDescent="0.2"/>
  <cols>
    <col min="1" max="1" width="6.28515625" style="1" customWidth="1"/>
    <col min="2" max="2" width="5.5703125" style="1" customWidth="1"/>
    <col min="3" max="3" width="4.42578125" style="1" customWidth="1"/>
    <col min="4" max="5" width="5.28515625" style="1" customWidth="1"/>
    <col min="6" max="6" width="5.5703125" style="1" customWidth="1"/>
    <col min="7" max="8" width="4.85546875" style="1" customWidth="1"/>
    <col min="9" max="9" width="5.140625" style="1" customWidth="1"/>
    <col min="10" max="10" width="5.28515625" style="10" customWidth="1"/>
    <col min="11" max="11" width="5.42578125" style="1" customWidth="1"/>
    <col min="12" max="12" width="1.42578125" style="1" customWidth="1"/>
    <col min="13" max="20" width="5.42578125" style="1" customWidth="1"/>
    <col min="21" max="23" width="0" style="1" hidden="1" customWidth="1"/>
    <col min="24" max="16384" width="11.42578125" style="1"/>
  </cols>
  <sheetData>
    <row r="1" spans="1:23" s="2" customFormat="1" ht="10.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0"/>
      <c r="P1" s="20"/>
      <c r="Q1" s="20"/>
      <c r="R1" s="20"/>
      <c r="S1" s="9"/>
      <c r="U1" s="47"/>
      <c r="V1" s="47"/>
      <c r="W1" s="47"/>
    </row>
    <row r="2" spans="1:23" s="2" customFormat="1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47"/>
      <c r="V2" s="47"/>
      <c r="W2" s="47"/>
    </row>
    <row r="3" spans="1:23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47"/>
      <c r="V3" s="47"/>
      <c r="W3" s="47"/>
    </row>
    <row r="4" spans="1:23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U4" s="26"/>
      <c r="V4" s="26"/>
      <c r="W4" s="26"/>
    </row>
    <row r="5" spans="1:23" s="22" customFormat="1" ht="28.5" customHeight="1" x14ac:dyDescent="0.2">
      <c r="A5" s="240" t="s">
        <v>108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8"/>
      <c r="V5" s="18"/>
      <c r="W5" s="18"/>
    </row>
    <row r="6" spans="1:23" s="22" customFormat="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U6" s="18"/>
      <c r="V6" s="18"/>
      <c r="W6" s="18"/>
    </row>
    <row r="7" spans="1:23" s="18" customFormat="1" ht="15" customHeight="1" x14ac:dyDescent="0.15">
      <c r="A7" s="15" t="s">
        <v>31</v>
      </c>
      <c r="B7" s="7"/>
      <c r="C7" s="291">
        <f>Agosto!C7</f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37" t="s">
        <v>141</v>
      </c>
      <c r="Q7" s="6"/>
      <c r="R7" s="6"/>
      <c r="S7" s="6"/>
    </row>
    <row r="8" spans="1:23" s="18" customFormat="1" ht="16.5" customHeight="1" x14ac:dyDescent="0.25">
      <c r="A8" s="15" t="s">
        <v>29</v>
      </c>
      <c r="B8" s="7"/>
      <c r="C8" s="292">
        <f>Agosto!C8</f>
        <v>0</v>
      </c>
      <c r="D8" s="292"/>
      <c r="E8" s="292"/>
      <c r="F8" s="292"/>
      <c r="G8" s="292"/>
      <c r="H8" s="292"/>
      <c r="I8" s="292"/>
      <c r="J8" s="292"/>
      <c r="K8" s="292"/>
      <c r="L8" s="292"/>
      <c r="M8" s="241" t="s">
        <v>0</v>
      </c>
      <c r="N8" s="241"/>
      <c r="O8" s="241"/>
      <c r="P8" s="293">
        <f>Agosto!P8</f>
        <v>0</v>
      </c>
      <c r="Q8" s="293"/>
      <c r="R8" s="293"/>
      <c r="S8" s="293"/>
      <c r="T8" s="293"/>
    </row>
    <row r="9" spans="1:23" s="18" customFormat="1" ht="15.75" customHeight="1" x14ac:dyDescent="0.25">
      <c r="A9" s="15" t="s">
        <v>1</v>
      </c>
      <c r="B9" s="243" t="s">
        <v>152</v>
      </c>
      <c r="C9" s="243"/>
      <c r="D9" s="243"/>
      <c r="E9" s="243"/>
      <c r="G9" s="7" t="s">
        <v>2</v>
      </c>
      <c r="H9" s="294">
        <f>Agosto!H9</f>
        <v>0</v>
      </c>
      <c r="I9" s="294"/>
      <c r="J9" s="245" t="s">
        <v>32</v>
      </c>
      <c r="K9" s="245"/>
      <c r="L9" s="245"/>
      <c r="M9" s="295">
        <f>Agosto!M9</f>
        <v>0</v>
      </c>
      <c r="N9" s="295"/>
      <c r="O9" s="295"/>
      <c r="P9" s="7" t="s">
        <v>33</v>
      </c>
      <c r="Q9" s="296">
        <f>Agosto!Q9</f>
        <v>0</v>
      </c>
      <c r="R9" s="296"/>
      <c r="S9" s="296"/>
      <c r="T9" s="296"/>
    </row>
    <row r="10" spans="1:23" s="18" customFormat="1" ht="4.5" customHeight="1" x14ac:dyDescent="0.2">
      <c r="A10" s="88"/>
      <c r="B10" s="89"/>
      <c r="C10" s="89"/>
      <c r="G10" s="89"/>
      <c r="H10" s="89"/>
      <c r="I10" s="89"/>
      <c r="J10" s="90"/>
      <c r="M10" s="89"/>
      <c r="N10" s="89"/>
      <c r="O10" s="89"/>
      <c r="P10" s="89"/>
    </row>
    <row r="11" spans="1:23" s="18" customFormat="1" ht="12.75" customHeight="1" x14ac:dyDescent="0.25">
      <c r="A11" s="250" t="s">
        <v>34</v>
      </c>
      <c r="B11" s="250"/>
      <c r="C11" s="297">
        <f>Agosto!C11</f>
        <v>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P11" s="91"/>
      <c r="Q11" s="17"/>
    </row>
    <row r="12" spans="1:23" ht="7.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4"/>
      <c r="M12" s="23"/>
      <c r="O12" s="23"/>
      <c r="P12" s="23"/>
      <c r="Q12" s="25"/>
      <c r="R12" s="26"/>
      <c r="S12" s="26"/>
      <c r="U12" s="26"/>
      <c r="V12" s="26"/>
      <c r="W12" s="26"/>
    </row>
    <row r="13" spans="1:23" ht="11.25" customHeight="1" x14ac:dyDescent="0.2">
      <c r="A13" s="252" t="s">
        <v>3</v>
      </c>
      <c r="B13" s="179" t="s">
        <v>30</v>
      </c>
      <c r="C13" s="179"/>
      <c r="D13" s="179"/>
      <c r="E13" s="179"/>
      <c r="F13" s="179"/>
      <c r="G13" s="254" t="s">
        <v>51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6"/>
      <c r="V13" s="26"/>
      <c r="W13" s="26"/>
    </row>
    <row r="14" spans="1:23" ht="15" customHeight="1" x14ac:dyDescent="0.2">
      <c r="A14" s="253"/>
      <c r="B14" s="179"/>
      <c r="C14" s="179"/>
      <c r="D14" s="179"/>
      <c r="E14" s="179"/>
      <c r="F14" s="179"/>
      <c r="G14" s="238" t="s">
        <v>102</v>
      </c>
      <c r="H14" s="238"/>
      <c r="I14" s="238" t="s">
        <v>101</v>
      </c>
      <c r="J14" s="238"/>
      <c r="K14" s="256" t="s">
        <v>99</v>
      </c>
      <c r="L14" s="257"/>
      <c r="M14" s="256" t="s">
        <v>47</v>
      </c>
      <c r="N14" s="257"/>
      <c r="O14" s="239" t="s">
        <v>45</v>
      </c>
      <c r="P14" s="239"/>
      <c r="Q14" s="238" t="s">
        <v>100</v>
      </c>
      <c r="R14" s="238"/>
      <c r="S14" s="248" t="s">
        <v>98</v>
      </c>
      <c r="T14" s="249"/>
      <c r="U14" s="26"/>
      <c r="V14" s="26"/>
      <c r="W14" s="26"/>
    </row>
    <row r="15" spans="1:23" ht="18.600000000000001" customHeight="1" x14ac:dyDescent="0.2">
      <c r="A15" s="27">
        <v>1</v>
      </c>
      <c r="B15" s="235" t="s">
        <v>11</v>
      </c>
      <c r="C15" s="235"/>
      <c r="D15" s="235"/>
      <c r="E15" s="235"/>
      <c r="F15" s="235"/>
      <c r="G15" s="237">
        <f>Agosto!S15</f>
        <v>0</v>
      </c>
      <c r="H15" s="237"/>
      <c r="I15" s="172"/>
      <c r="J15" s="172"/>
      <c r="K15" s="172"/>
      <c r="L15" s="172"/>
      <c r="M15" s="199">
        <f>S31</f>
        <v>0</v>
      </c>
      <c r="N15" s="199"/>
      <c r="O15" s="237">
        <f>SUM(Q30:R33)</f>
        <v>0</v>
      </c>
      <c r="P15" s="237"/>
      <c r="Q15" s="163">
        <f>Q27</f>
        <v>0</v>
      </c>
      <c r="R15" s="164"/>
      <c r="S15" s="199">
        <f>G15+I15+K15+M15-O15-Q15</f>
        <v>0</v>
      </c>
      <c r="T15" s="199"/>
      <c r="U15" s="26"/>
      <c r="V15" s="26"/>
      <c r="W15" s="26"/>
    </row>
    <row r="16" spans="1:23" ht="18.600000000000001" customHeight="1" x14ac:dyDescent="0.2">
      <c r="A16" s="27">
        <v>2</v>
      </c>
      <c r="B16" s="235" t="s">
        <v>10</v>
      </c>
      <c r="C16" s="235"/>
      <c r="D16" s="235"/>
      <c r="E16" s="235"/>
      <c r="F16" s="235"/>
      <c r="G16" s="237">
        <f>Agosto!S16</f>
        <v>0</v>
      </c>
      <c r="H16" s="237"/>
      <c r="I16" s="136"/>
      <c r="J16" s="137"/>
      <c r="K16" s="172"/>
      <c r="L16" s="172"/>
      <c r="M16" s="199">
        <f>Q31</f>
        <v>0</v>
      </c>
      <c r="N16" s="199"/>
      <c r="O16" s="237">
        <f>SUM(S30:T33)</f>
        <v>0</v>
      </c>
      <c r="P16" s="237"/>
      <c r="Q16" s="163">
        <f>+S27</f>
        <v>0</v>
      </c>
      <c r="R16" s="164"/>
      <c r="S16" s="199">
        <f>G16+I16+K16+M16-O16-Q16</f>
        <v>0</v>
      </c>
      <c r="T16" s="199"/>
      <c r="U16" s="26"/>
      <c r="V16" s="26"/>
      <c r="W16" s="26"/>
    </row>
    <row r="17" spans="1:23" ht="18.600000000000001" customHeight="1" x14ac:dyDescent="0.2">
      <c r="A17" s="49">
        <v>3</v>
      </c>
      <c r="B17" s="235" t="s">
        <v>109</v>
      </c>
      <c r="C17" s="235"/>
      <c r="D17" s="235"/>
      <c r="E17" s="235"/>
      <c r="F17" s="235"/>
      <c r="G17" s="237">
        <f>Agosto!S17</f>
        <v>0</v>
      </c>
      <c r="H17" s="237"/>
      <c r="I17" s="136"/>
      <c r="J17" s="137"/>
      <c r="K17" s="172"/>
      <c r="L17" s="172"/>
      <c r="M17" s="236"/>
      <c r="N17" s="236"/>
      <c r="O17" s="236"/>
      <c r="P17" s="236"/>
      <c r="Q17" s="136"/>
      <c r="R17" s="137"/>
      <c r="S17" s="199">
        <f>+G17+I17+K17-Q17</f>
        <v>0</v>
      </c>
      <c r="T17" s="199"/>
      <c r="U17" s="26"/>
      <c r="V17" s="26"/>
      <c r="W17" s="26"/>
    </row>
    <row r="18" spans="1:23" ht="18.600000000000001" customHeight="1" x14ac:dyDescent="0.2">
      <c r="A18" s="49">
        <v>4</v>
      </c>
      <c r="B18" s="235" t="s">
        <v>132</v>
      </c>
      <c r="C18" s="235"/>
      <c r="D18" s="235"/>
      <c r="E18" s="235"/>
      <c r="F18" s="235"/>
      <c r="G18" s="237">
        <f>Agosto!S18</f>
        <v>0</v>
      </c>
      <c r="H18" s="237"/>
      <c r="I18" s="136"/>
      <c r="J18" s="137"/>
      <c r="K18" s="172"/>
      <c r="L18" s="172"/>
      <c r="M18" s="236"/>
      <c r="N18" s="236"/>
      <c r="O18" s="236"/>
      <c r="P18" s="236"/>
      <c r="Q18" s="136"/>
      <c r="R18" s="137"/>
      <c r="S18" s="199">
        <f>+G18+I18+K18-Q18</f>
        <v>0</v>
      </c>
      <c r="T18" s="199"/>
      <c r="U18" s="26"/>
      <c r="V18" s="26"/>
      <c r="W18" s="26"/>
    </row>
    <row r="19" spans="1:23" ht="14.25" customHeight="1" x14ac:dyDescent="0.2">
      <c r="A19" s="27"/>
      <c r="B19" s="232" t="s">
        <v>53</v>
      </c>
      <c r="C19" s="232"/>
      <c r="D19" s="232"/>
      <c r="E19" s="232"/>
      <c r="F19" s="232"/>
      <c r="G19" s="233">
        <f>SUM(G15:H18)</f>
        <v>0</v>
      </c>
      <c r="H19" s="234"/>
      <c r="I19" s="233">
        <f>SUM(I15:J18)</f>
        <v>0</v>
      </c>
      <c r="J19" s="234"/>
      <c r="K19" s="223">
        <f>SUM(K15:L18)</f>
        <v>0</v>
      </c>
      <c r="L19" s="223"/>
      <c r="M19" s="223">
        <f>SUM(M15:N16)</f>
        <v>0</v>
      </c>
      <c r="N19" s="223"/>
      <c r="O19" s="233">
        <f>SUM(O15:P16)</f>
        <v>0</v>
      </c>
      <c r="P19" s="234"/>
      <c r="Q19" s="233">
        <f>SUM(Q15:R18)</f>
        <v>0</v>
      </c>
      <c r="R19" s="234"/>
      <c r="S19" s="223">
        <f>SUM(S15:T18)</f>
        <v>0</v>
      </c>
      <c r="T19" s="223"/>
      <c r="U19" s="26"/>
      <c r="V19" s="26"/>
      <c r="W19" s="26"/>
    </row>
    <row r="20" spans="1:23" ht="6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6"/>
      <c r="L20" s="26"/>
      <c r="M20" s="25"/>
      <c r="N20" s="25"/>
      <c r="O20" s="25"/>
      <c r="P20" s="25"/>
      <c r="Q20" s="25"/>
      <c r="R20" s="26"/>
      <c r="S20" s="26"/>
      <c r="U20" s="26"/>
      <c r="V20" s="26"/>
      <c r="W20" s="26"/>
    </row>
    <row r="21" spans="1:23" ht="17.25" customHeight="1" x14ac:dyDescent="0.2">
      <c r="A21" s="224" t="s">
        <v>61</v>
      </c>
      <c r="B21" s="225"/>
      <c r="C21" s="225"/>
      <c r="D21" s="213" t="s">
        <v>38</v>
      </c>
      <c r="E21" s="214"/>
      <c r="F21" s="204" t="s">
        <v>39</v>
      </c>
      <c r="G21" s="204"/>
      <c r="H21" s="204" t="s">
        <v>142</v>
      </c>
      <c r="I21" s="204"/>
      <c r="J21" s="228" t="s">
        <v>40</v>
      </c>
      <c r="K21" s="229"/>
      <c r="L21" s="26"/>
      <c r="M21" s="230" t="s">
        <v>73</v>
      </c>
      <c r="N21" s="230"/>
      <c r="O21" s="230"/>
      <c r="P21" s="230"/>
      <c r="Q21" s="231" t="s">
        <v>11</v>
      </c>
      <c r="R21" s="231"/>
      <c r="S21" s="189" t="s">
        <v>10</v>
      </c>
      <c r="T21" s="189"/>
      <c r="U21" s="26"/>
      <c r="V21" s="26"/>
      <c r="W21" s="26"/>
    </row>
    <row r="22" spans="1:23" ht="16.5" customHeight="1" x14ac:dyDescent="0.2">
      <c r="A22" s="226"/>
      <c r="B22" s="227"/>
      <c r="C22" s="227"/>
      <c r="D22" s="8" t="s">
        <v>11</v>
      </c>
      <c r="E22" s="14" t="s">
        <v>10</v>
      </c>
      <c r="F22" s="8" t="s">
        <v>11</v>
      </c>
      <c r="G22" s="14" t="s">
        <v>10</v>
      </c>
      <c r="H22" s="8" t="s">
        <v>11</v>
      </c>
      <c r="I22" s="14" t="s">
        <v>10</v>
      </c>
      <c r="J22" s="8" t="s">
        <v>11</v>
      </c>
      <c r="K22" s="14" t="s">
        <v>10</v>
      </c>
      <c r="L22" s="26"/>
      <c r="M22" s="102" t="s">
        <v>123</v>
      </c>
      <c r="N22" s="102"/>
      <c r="O22" s="102"/>
      <c r="P22" s="102"/>
      <c r="Q22" s="215"/>
      <c r="R22" s="215"/>
      <c r="S22" s="215"/>
      <c r="T22" s="215"/>
      <c r="U22" s="26"/>
      <c r="V22" s="26"/>
      <c r="W22" s="26"/>
    </row>
    <row r="23" spans="1:23" ht="16.5" customHeight="1" x14ac:dyDescent="0.2">
      <c r="A23" s="99" t="s">
        <v>60</v>
      </c>
      <c r="B23" s="100"/>
      <c r="C23" s="101"/>
      <c r="D23" s="92">
        <f>Agosto!J23</f>
        <v>0</v>
      </c>
      <c r="E23" s="92">
        <f>Agosto!K23</f>
        <v>0</v>
      </c>
      <c r="F23" s="64"/>
      <c r="G23" s="64"/>
      <c r="H23" s="64"/>
      <c r="I23" s="64"/>
      <c r="J23" s="67">
        <f t="shared" ref="J23:K29" si="0">+D23+F23-(H23+J36)</f>
        <v>0</v>
      </c>
      <c r="K23" s="67">
        <f t="shared" si="0"/>
        <v>0</v>
      </c>
      <c r="L23" s="26"/>
      <c r="M23" s="102" t="s">
        <v>122</v>
      </c>
      <c r="N23" s="102"/>
      <c r="O23" s="102"/>
      <c r="P23" s="102"/>
      <c r="Q23" s="215"/>
      <c r="R23" s="215"/>
      <c r="S23" s="215"/>
      <c r="T23" s="215"/>
    </row>
    <row r="24" spans="1:23" ht="16.5" customHeight="1" x14ac:dyDescent="0.2">
      <c r="A24" s="99" t="s">
        <v>156</v>
      </c>
      <c r="B24" s="100"/>
      <c r="C24" s="101"/>
      <c r="D24" s="92">
        <f>Agosto!J24</f>
        <v>0</v>
      </c>
      <c r="E24" s="92">
        <f>Agosto!K24</f>
        <v>0</v>
      </c>
      <c r="F24" s="64"/>
      <c r="G24" s="64"/>
      <c r="H24" s="64"/>
      <c r="I24" s="64"/>
      <c r="J24" s="67">
        <f t="shared" si="0"/>
        <v>0</v>
      </c>
      <c r="K24" s="67">
        <f t="shared" si="0"/>
        <v>0</v>
      </c>
      <c r="L24" s="26"/>
      <c r="M24" s="221" t="s">
        <v>121</v>
      </c>
      <c r="N24" s="221"/>
      <c r="O24" s="102" t="s">
        <v>13</v>
      </c>
      <c r="P24" s="102"/>
      <c r="Q24" s="215"/>
      <c r="R24" s="215"/>
      <c r="S24" s="215"/>
      <c r="T24" s="215"/>
    </row>
    <row r="25" spans="1:23" ht="17.45" customHeight="1" x14ac:dyDescent="0.2">
      <c r="A25" s="99" t="s">
        <v>157</v>
      </c>
      <c r="B25" s="100"/>
      <c r="C25" s="101"/>
      <c r="D25" s="92">
        <f>Agosto!J25</f>
        <v>0</v>
      </c>
      <c r="E25" s="92">
        <f>Agosto!K25</f>
        <v>0</v>
      </c>
      <c r="F25" s="64"/>
      <c r="G25" s="64"/>
      <c r="H25" s="64"/>
      <c r="I25" s="64"/>
      <c r="J25" s="67">
        <f t="shared" si="0"/>
        <v>0</v>
      </c>
      <c r="K25" s="67">
        <f t="shared" si="0"/>
        <v>0</v>
      </c>
      <c r="L25" s="26"/>
      <c r="M25" s="102"/>
      <c r="N25" s="102"/>
      <c r="O25" s="102" t="s">
        <v>14</v>
      </c>
      <c r="P25" s="102"/>
      <c r="Q25" s="215"/>
      <c r="R25" s="215"/>
      <c r="S25" s="215"/>
      <c r="T25" s="215"/>
    </row>
    <row r="26" spans="1:23" ht="15.75" customHeight="1" x14ac:dyDescent="0.2">
      <c r="A26" s="99" t="s">
        <v>158</v>
      </c>
      <c r="B26" s="100"/>
      <c r="C26" s="101"/>
      <c r="D26" s="92">
        <f>Agosto!J26</f>
        <v>0</v>
      </c>
      <c r="E26" s="92">
        <f>Agosto!K26</f>
        <v>0</v>
      </c>
      <c r="F26" s="64"/>
      <c r="G26" s="64"/>
      <c r="H26" s="64"/>
      <c r="I26" s="64"/>
      <c r="J26" s="67">
        <f t="shared" si="0"/>
        <v>0</v>
      </c>
      <c r="K26" s="67">
        <f t="shared" si="0"/>
        <v>0</v>
      </c>
      <c r="L26" s="26"/>
      <c r="M26" s="102" t="s">
        <v>124</v>
      </c>
      <c r="N26" s="102"/>
      <c r="O26" s="102"/>
      <c r="P26" s="102"/>
      <c r="Q26" s="215"/>
      <c r="R26" s="215"/>
      <c r="S26" s="215"/>
      <c r="T26" s="215"/>
    </row>
    <row r="27" spans="1:23" ht="15.75" customHeight="1" x14ac:dyDescent="0.2">
      <c r="A27" s="99" t="s">
        <v>159</v>
      </c>
      <c r="B27" s="100"/>
      <c r="C27" s="101"/>
      <c r="D27" s="92">
        <f>Agosto!J27</f>
        <v>0</v>
      </c>
      <c r="E27" s="92">
        <f>Agosto!K27</f>
        <v>0</v>
      </c>
      <c r="F27" s="64"/>
      <c r="G27" s="64"/>
      <c r="H27" s="64"/>
      <c r="I27" s="64"/>
      <c r="J27" s="67">
        <f t="shared" si="0"/>
        <v>0</v>
      </c>
      <c r="K27" s="67">
        <f t="shared" si="0"/>
        <v>0</v>
      </c>
      <c r="L27" s="26"/>
      <c r="M27" s="192" t="s">
        <v>43</v>
      </c>
      <c r="N27" s="192"/>
      <c r="O27" s="192"/>
      <c r="P27" s="192"/>
      <c r="Q27" s="199">
        <f>SUM(J36:J42,H45,H47:I49,H51:I54,Q22:R23,Q24:R26)</f>
        <v>0</v>
      </c>
      <c r="R27" s="199"/>
      <c r="S27" s="199">
        <f>SUM(K36:K42,J45,J47:K49,J51:K54,S22:T23,S24:T26)</f>
        <v>0</v>
      </c>
      <c r="T27" s="199"/>
    </row>
    <row r="28" spans="1:23" ht="15.75" customHeight="1" x14ac:dyDescent="0.2">
      <c r="A28" s="99" t="s">
        <v>160</v>
      </c>
      <c r="B28" s="100"/>
      <c r="C28" s="101"/>
      <c r="D28" s="92">
        <f>Agosto!J28</f>
        <v>0</v>
      </c>
      <c r="E28" s="92">
        <f>Agosto!K28</f>
        <v>0</v>
      </c>
      <c r="F28" s="64"/>
      <c r="G28" s="64"/>
      <c r="H28" s="64"/>
      <c r="I28" s="64"/>
      <c r="J28" s="67">
        <f t="shared" si="0"/>
        <v>0</v>
      </c>
      <c r="K28" s="67">
        <f t="shared" si="0"/>
        <v>0</v>
      </c>
      <c r="L28" s="26"/>
    </row>
    <row r="29" spans="1:23" ht="14.25" customHeight="1" x14ac:dyDescent="0.2">
      <c r="A29" s="99" t="s">
        <v>161</v>
      </c>
      <c r="B29" s="100"/>
      <c r="C29" s="101"/>
      <c r="D29" s="92">
        <f>Agosto!J29</f>
        <v>0</v>
      </c>
      <c r="E29" s="92">
        <f>Agosto!K29</f>
        <v>0</v>
      </c>
      <c r="F29" s="64"/>
      <c r="G29" s="64"/>
      <c r="H29" s="64"/>
      <c r="I29" s="64"/>
      <c r="J29" s="67">
        <f t="shared" si="0"/>
        <v>0</v>
      </c>
      <c r="K29" s="67">
        <f t="shared" si="0"/>
        <v>0</v>
      </c>
      <c r="L29" s="26"/>
      <c r="M29" s="222" t="s">
        <v>133</v>
      </c>
      <c r="N29" s="222"/>
      <c r="O29" s="222"/>
      <c r="P29" s="222"/>
      <c r="Q29" s="222"/>
      <c r="R29" s="222"/>
      <c r="S29" s="222"/>
      <c r="T29" s="222"/>
    </row>
    <row r="30" spans="1:23" ht="15" customHeight="1" x14ac:dyDescent="0.2">
      <c r="A30" s="220" t="s">
        <v>26</v>
      </c>
      <c r="B30" s="220"/>
      <c r="C30" s="220"/>
      <c r="D30" s="42">
        <f>SUM(D23:D29)</f>
        <v>0</v>
      </c>
      <c r="E30" s="42">
        <f t="shared" ref="E30:I30" si="1">SUM(E23:E29)</f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 t="shared" si="1"/>
        <v>0</v>
      </c>
      <c r="J30" s="67">
        <f>SUM(J23:J29)</f>
        <v>0</v>
      </c>
      <c r="K30" s="67">
        <f>SUM(K23:K29)</f>
        <v>0</v>
      </c>
      <c r="L30" s="26"/>
      <c r="M30" s="99" t="s">
        <v>63</v>
      </c>
      <c r="N30" s="100"/>
      <c r="O30" s="100"/>
      <c r="P30" s="101"/>
      <c r="Q30" s="215"/>
      <c r="R30" s="215"/>
      <c r="S30" s="215"/>
      <c r="T30" s="215"/>
    </row>
    <row r="31" spans="1:23" ht="16.5" customHeight="1" x14ac:dyDescent="0.2">
      <c r="A31" s="26"/>
      <c r="B31" s="26"/>
      <c r="C31" s="26"/>
      <c r="D31" s="38"/>
      <c r="E31" s="38"/>
      <c r="F31" s="71"/>
      <c r="G31" s="72"/>
      <c r="H31" s="72"/>
      <c r="I31" s="38"/>
      <c r="J31" s="73"/>
      <c r="K31" s="73"/>
      <c r="L31" s="26"/>
      <c r="M31" s="99" t="s">
        <v>125</v>
      </c>
      <c r="N31" s="100"/>
      <c r="O31" s="100"/>
      <c r="P31" s="101"/>
      <c r="Q31" s="215"/>
      <c r="R31" s="215"/>
      <c r="S31" s="215"/>
      <c r="T31" s="215"/>
      <c r="U31" s="62" t="s">
        <v>130</v>
      </c>
    </row>
    <row r="32" spans="1:23" ht="13.5" customHeight="1" x14ac:dyDescent="0.2">
      <c r="A32" s="200" t="s">
        <v>44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6"/>
      <c r="M32" s="216" t="s">
        <v>126</v>
      </c>
      <c r="N32" s="217"/>
      <c r="O32" s="102" t="s">
        <v>27</v>
      </c>
      <c r="P32" s="102"/>
      <c r="Q32" s="215"/>
      <c r="R32" s="215"/>
      <c r="S32" s="215"/>
      <c r="T32" s="215"/>
      <c r="U32" s="62" t="s">
        <v>131</v>
      </c>
    </row>
    <row r="33" spans="1:23" ht="13.5" customHeight="1" x14ac:dyDescent="0.2">
      <c r="A33" s="201" t="s">
        <v>62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3"/>
      <c r="L33" s="26"/>
      <c r="M33" s="218"/>
      <c r="N33" s="219"/>
      <c r="O33" s="102" t="s">
        <v>15</v>
      </c>
      <c r="P33" s="102"/>
      <c r="Q33" s="215"/>
      <c r="R33" s="215"/>
      <c r="S33" s="215"/>
      <c r="T33" s="215"/>
    </row>
    <row r="34" spans="1:23" ht="12.75" customHeight="1" x14ac:dyDescent="0.2">
      <c r="A34" s="205" t="s">
        <v>4</v>
      </c>
      <c r="B34" s="206"/>
      <c r="C34" s="207"/>
      <c r="D34" s="211" t="s">
        <v>46</v>
      </c>
      <c r="E34" s="212"/>
      <c r="F34" s="213" t="s">
        <v>49</v>
      </c>
      <c r="G34" s="214"/>
      <c r="H34" s="284" t="s">
        <v>45</v>
      </c>
      <c r="I34" s="285"/>
      <c r="J34" s="252" t="s">
        <v>26</v>
      </c>
      <c r="K34" s="286"/>
      <c r="L34" s="26"/>
    </row>
    <row r="35" spans="1:23" ht="15" customHeight="1" x14ac:dyDescent="0.2">
      <c r="A35" s="208"/>
      <c r="B35" s="209"/>
      <c r="C35" s="210"/>
      <c r="D35" s="8" t="s">
        <v>11</v>
      </c>
      <c r="E35" s="14" t="s">
        <v>10</v>
      </c>
      <c r="F35" s="8" t="s">
        <v>11</v>
      </c>
      <c r="G35" s="14" t="s">
        <v>10</v>
      </c>
      <c r="H35" s="8" t="s">
        <v>11</v>
      </c>
      <c r="I35" s="14" t="s">
        <v>10</v>
      </c>
      <c r="J35" s="8" t="s">
        <v>11</v>
      </c>
      <c r="K35" s="14" t="s">
        <v>10</v>
      </c>
      <c r="L35" s="26"/>
      <c r="M35" s="192" t="s">
        <v>95</v>
      </c>
      <c r="N35" s="192"/>
      <c r="O35" s="192"/>
      <c r="P35" s="192"/>
      <c r="Q35" s="192"/>
      <c r="R35" s="192"/>
      <c r="S35" s="192"/>
      <c r="T35" s="192"/>
    </row>
    <row r="36" spans="1:23" ht="15" customHeight="1" x14ac:dyDescent="0.2">
      <c r="A36" s="99" t="s">
        <v>60</v>
      </c>
      <c r="B36" s="100"/>
      <c r="C36" s="101"/>
      <c r="D36" s="65"/>
      <c r="E36" s="65"/>
      <c r="F36" s="65"/>
      <c r="G36" s="65"/>
      <c r="H36" s="65"/>
      <c r="I36" s="65"/>
      <c r="J36" s="68">
        <f>+D36+F36+H36</f>
        <v>0</v>
      </c>
      <c r="K36" s="68">
        <f>+E36+G36+I36</f>
        <v>0</v>
      </c>
      <c r="L36" s="26"/>
      <c r="M36" s="204" t="s">
        <v>38</v>
      </c>
      <c r="N36" s="204"/>
      <c r="O36" s="204" t="s">
        <v>39</v>
      </c>
      <c r="P36" s="204"/>
      <c r="Q36" s="204" t="s">
        <v>48</v>
      </c>
      <c r="R36" s="204"/>
      <c r="S36" s="204" t="s">
        <v>40</v>
      </c>
      <c r="T36" s="204"/>
    </row>
    <row r="37" spans="1:23" ht="15" customHeight="1" x14ac:dyDescent="0.2">
      <c r="A37" s="99" t="s">
        <v>156</v>
      </c>
      <c r="B37" s="100"/>
      <c r="C37" s="101"/>
      <c r="D37" s="65"/>
      <c r="E37" s="65"/>
      <c r="F37" s="65"/>
      <c r="G37" s="65"/>
      <c r="H37" s="65"/>
      <c r="I37" s="65"/>
      <c r="J37" s="68">
        <f>+D37+F37+H37</f>
        <v>0</v>
      </c>
      <c r="K37" s="68">
        <f>+E37+G37+I37</f>
        <v>0</v>
      </c>
      <c r="L37" s="26"/>
      <c r="M37" s="29" t="s">
        <v>11</v>
      </c>
      <c r="N37" s="29" t="s">
        <v>10</v>
      </c>
      <c r="O37" s="29" t="s">
        <v>11</v>
      </c>
      <c r="P37" s="29" t="s">
        <v>10</v>
      </c>
      <c r="Q37" s="29" t="s">
        <v>11</v>
      </c>
      <c r="R37" s="29" t="s">
        <v>10</v>
      </c>
      <c r="S37" s="29" t="s">
        <v>11</v>
      </c>
      <c r="T37" s="29" t="s">
        <v>10</v>
      </c>
    </row>
    <row r="38" spans="1:23" ht="16.5" customHeight="1" x14ac:dyDescent="0.2">
      <c r="A38" s="99" t="s">
        <v>157</v>
      </c>
      <c r="B38" s="100"/>
      <c r="C38" s="101"/>
      <c r="D38" s="65"/>
      <c r="E38" s="65"/>
      <c r="F38" s="65"/>
      <c r="G38" s="65"/>
      <c r="H38" s="65"/>
      <c r="I38" s="65"/>
      <c r="J38" s="68">
        <f t="shared" ref="J38:K42" si="2">+D38+F38+H38</f>
        <v>0</v>
      </c>
      <c r="K38" s="68">
        <f t="shared" si="2"/>
        <v>0</v>
      </c>
      <c r="M38" s="42">
        <f>Agosto!S38</f>
        <v>0</v>
      </c>
      <c r="N38" s="42">
        <f>Agosto!T38</f>
        <v>0</v>
      </c>
      <c r="O38" s="64"/>
      <c r="P38" s="64"/>
      <c r="Q38" s="64"/>
      <c r="R38" s="64"/>
      <c r="S38" s="42">
        <f>+M38+O38-Q38</f>
        <v>0</v>
      </c>
      <c r="T38" s="42">
        <f>+N38+P38-R38</f>
        <v>0</v>
      </c>
    </row>
    <row r="39" spans="1:23" ht="15.75" customHeight="1" x14ac:dyDescent="0.2">
      <c r="A39" s="99" t="s">
        <v>158</v>
      </c>
      <c r="B39" s="100"/>
      <c r="C39" s="101"/>
      <c r="D39" s="65"/>
      <c r="E39" s="65"/>
      <c r="F39" s="65"/>
      <c r="G39" s="65"/>
      <c r="H39" s="65"/>
      <c r="I39" s="65"/>
      <c r="J39" s="68">
        <f t="shared" si="2"/>
        <v>0</v>
      </c>
      <c r="K39" s="68">
        <f t="shared" si="2"/>
        <v>0</v>
      </c>
      <c r="L39" s="12"/>
      <c r="M39" s="38"/>
      <c r="N39" s="38"/>
      <c r="O39" s="39"/>
      <c r="P39" s="40"/>
      <c r="Q39" s="72"/>
      <c r="R39" s="38"/>
      <c r="S39" s="73"/>
      <c r="T39" s="41"/>
    </row>
    <row r="40" spans="1:23" ht="15.75" customHeight="1" x14ac:dyDescent="0.2">
      <c r="A40" s="99" t="s">
        <v>159</v>
      </c>
      <c r="B40" s="100"/>
      <c r="C40" s="101"/>
      <c r="D40" s="65"/>
      <c r="E40" s="65"/>
      <c r="F40" s="65"/>
      <c r="G40" s="65"/>
      <c r="H40" s="65"/>
      <c r="I40" s="65"/>
      <c r="J40" s="68">
        <f t="shared" si="2"/>
        <v>0</v>
      </c>
      <c r="K40" s="68">
        <f t="shared" si="2"/>
        <v>0</v>
      </c>
      <c r="L40" s="13"/>
      <c r="N40" s="196" t="s">
        <v>75</v>
      </c>
      <c r="O40" s="197"/>
      <c r="P40" s="197"/>
      <c r="Q40" s="197"/>
      <c r="R40" s="197"/>
      <c r="S40" s="197"/>
      <c r="T40" s="198"/>
      <c r="W40" s="24"/>
    </row>
    <row r="41" spans="1:23" ht="18.600000000000001" customHeight="1" x14ac:dyDescent="0.2">
      <c r="A41" s="99" t="s">
        <v>160</v>
      </c>
      <c r="B41" s="100"/>
      <c r="C41" s="101"/>
      <c r="D41" s="65"/>
      <c r="E41" s="65"/>
      <c r="F41" s="65"/>
      <c r="G41" s="65"/>
      <c r="H41" s="65"/>
      <c r="I41" s="65"/>
      <c r="J41" s="68">
        <f t="shared" si="2"/>
        <v>0</v>
      </c>
      <c r="K41" s="68">
        <f t="shared" si="2"/>
        <v>0</v>
      </c>
      <c r="L41" s="26"/>
      <c r="N41" s="180" t="s">
        <v>4</v>
      </c>
      <c r="O41" s="180"/>
      <c r="P41" s="180"/>
      <c r="Q41" s="33" t="s">
        <v>16</v>
      </c>
      <c r="R41" s="36" t="s">
        <v>17</v>
      </c>
      <c r="S41" s="36" t="s">
        <v>18</v>
      </c>
      <c r="T41" s="34" t="s">
        <v>19</v>
      </c>
      <c r="W41" s="24"/>
    </row>
    <row r="42" spans="1:23" ht="15.75" customHeight="1" x14ac:dyDescent="0.2">
      <c r="A42" s="99" t="s">
        <v>161</v>
      </c>
      <c r="B42" s="100"/>
      <c r="C42" s="101"/>
      <c r="D42" s="65"/>
      <c r="E42" s="65"/>
      <c r="F42" s="65"/>
      <c r="G42" s="65"/>
      <c r="H42" s="65"/>
      <c r="I42" s="65"/>
      <c r="J42" s="68">
        <f t="shared" si="2"/>
        <v>0</v>
      </c>
      <c r="K42" s="68">
        <f t="shared" si="2"/>
        <v>0</v>
      </c>
      <c r="L42" s="26"/>
      <c r="N42" s="190" t="s">
        <v>118</v>
      </c>
      <c r="O42" s="190"/>
      <c r="P42" s="190"/>
      <c r="Q42" s="92">
        <f>Agosto!T42</f>
        <v>0</v>
      </c>
      <c r="R42" s="64"/>
      <c r="S42" s="64"/>
      <c r="T42" s="44">
        <f>Q42+R42-S42</f>
        <v>0</v>
      </c>
      <c r="W42" s="24"/>
    </row>
    <row r="43" spans="1:23" ht="13.5" customHeight="1" x14ac:dyDescent="0.2">
      <c r="J43" s="1"/>
      <c r="L43" s="26"/>
      <c r="N43" s="190" t="s">
        <v>119</v>
      </c>
      <c r="O43" s="190"/>
      <c r="P43" s="190"/>
      <c r="Q43" s="92">
        <f>Agosto!T43</f>
        <v>0</v>
      </c>
      <c r="R43" s="64"/>
      <c r="S43" s="64"/>
      <c r="T43" s="44">
        <f t="shared" ref="T43:T44" si="3">Q43+R43-S43</f>
        <v>0</v>
      </c>
    </row>
    <row r="44" spans="1:23" ht="15" customHeight="1" x14ac:dyDescent="0.2">
      <c r="A44" s="193" t="s">
        <v>68</v>
      </c>
      <c r="B44" s="194"/>
      <c r="C44" s="194"/>
      <c r="D44" s="194"/>
      <c r="E44" s="194"/>
      <c r="F44" s="194"/>
      <c r="G44" s="195"/>
      <c r="H44" s="189" t="s">
        <v>11</v>
      </c>
      <c r="I44" s="189"/>
      <c r="J44" s="189" t="s">
        <v>10</v>
      </c>
      <c r="K44" s="189"/>
      <c r="L44" s="26"/>
      <c r="N44" s="190" t="s">
        <v>120</v>
      </c>
      <c r="O44" s="190"/>
      <c r="P44" s="190"/>
      <c r="Q44" s="92">
        <f>Agosto!T44</f>
        <v>0</v>
      </c>
      <c r="R44" s="64"/>
      <c r="S44" s="64"/>
      <c r="T44" s="44">
        <f t="shared" si="3"/>
        <v>0</v>
      </c>
    </row>
    <row r="45" spans="1:23" ht="15" customHeight="1" x14ac:dyDescent="0.2">
      <c r="A45" s="174" t="s">
        <v>69</v>
      </c>
      <c r="B45" s="191"/>
      <c r="C45" s="191"/>
      <c r="D45" s="191"/>
      <c r="E45" s="191"/>
      <c r="F45" s="191"/>
      <c r="G45" s="175"/>
      <c r="H45" s="172"/>
      <c r="I45" s="172"/>
      <c r="J45" s="172"/>
      <c r="K45" s="172"/>
      <c r="L45" s="26"/>
    </row>
    <row r="46" spans="1:23" ht="13.5" customHeight="1" x14ac:dyDescent="0.2">
      <c r="A46" s="193" t="s">
        <v>104</v>
      </c>
      <c r="B46" s="194"/>
      <c r="C46" s="194"/>
      <c r="D46" s="194"/>
      <c r="E46" s="194"/>
      <c r="F46" s="194"/>
      <c r="G46" s="195"/>
      <c r="H46" s="189" t="s">
        <v>11</v>
      </c>
      <c r="I46" s="189"/>
      <c r="J46" s="189" t="s">
        <v>10</v>
      </c>
      <c r="K46" s="189"/>
      <c r="L46" s="28"/>
      <c r="N46" s="192" t="s">
        <v>76</v>
      </c>
      <c r="O46" s="192"/>
      <c r="P46" s="192"/>
      <c r="Q46" s="192"/>
      <c r="R46" s="192"/>
      <c r="S46" s="192"/>
      <c r="T46" s="192"/>
    </row>
    <row r="47" spans="1:23" ht="14.25" customHeight="1" x14ac:dyDescent="0.2">
      <c r="A47" s="174" t="s">
        <v>70</v>
      </c>
      <c r="B47" s="191"/>
      <c r="C47" s="191"/>
      <c r="D47" s="191"/>
      <c r="E47" s="191"/>
      <c r="F47" s="191"/>
      <c r="G47" s="175"/>
      <c r="H47" s="172"/>
      <c r="I47" s="172"/>
      <c r="J47" s="172"/>
      <c r="K47" s="172"/>
      <c r="L47" s="28"/>
      <c r="N47" s="180" t="s">
        <v>4</v>
      </c>
      <c r="O47" s="180"/>
      <c r="P47" s="180"/>
      <c r="Q47" s="36" t="s">
        <v>16</v>
      </c>
      <c r="R47" s="36" t="s">
        <v>54</v>
      </c>
      <c r="S47" s="36" t="s">
        <v>18</v>
      </c>
      <c r="T47" s="36" t="s">
        <v>19</v>
      </c>
    </row>
    <row r="48" spans="1:23" ht="16.5" customHeight="1" x14ac:dyDescent="0.2">
      <c r="A48" s="174" t="s">
        <v>71</v>
      </c>
      <c r="B48" s="191"/>
      <c r="C48" s="191"/>
      <c r="D48" s="191"/>
      <c r="E48" s="191"/>
      <c r="F48" s="191"/>
      <c r="G48" s="175"/>
      <c r="H48" s="172"/>
      <c r="I48" s="172"/>
      <c r="J48" s="172"/>
      <c r="K48" s="172"/>
      <c r="L48" s="28"/>
      <c r="N48" s="173" t="s">
        <v>113</v>
      </c>
      <c r="O48" s="173"/>
      <c r="P48" s="173"/>
      <c r="Q48" s="92">
        <f>Agosto!T48</f>
        <v>0</v>
      </c>
      <c r="R48" s="64"/>
      <c r="S48" s="64"/>
      <c r="T48" s="44">
        <f>Q48+R48-S48</f>
        <v>0</v>
      </c>
    </row>
    <row r="49" spans="1:22" ht="15.75" customHeight="1" x14ac:dyDescent="0.2">
      <c r="A49" s="174" t="s">
        <v>72</v>
      </c>
      <c r="B49" s="191"/>
      <c r="C49" s="191"/>
      <c r="D49" s="191"/>
      <c r="E49" s="191"/>
      <c r="F49" s="191"/>
      <c r="G49" s="175"/>
      <c r="H49" s="172"/>
      <c r="I49" s="172"/>
      <c r="J49" s="172"/>
      <c r="K49" s="172"/>
      <c r="L49" s="28"/>
      <c r="N49" s="168" t="s">
        <v>114</v>
      </c>
      <c r="O49" s="169"/>
      <c r="P49" s="170"/>
      <c r="Q49" s="92">
        <f>Agosto!T49</f>
        <v>0</v>
      </c>
      <c r="R49" s="64"/>
      <c r="S49" s="64"/>
      <c r="T49" s="44">
        <f t="shared" ref="T49:T51" si="4">Q49+R49-S49</f>
        <v>0</v>
      </c>
    </row>
    <row r="50" spans="1:22" ht="15.75" customHeight="1" x14ac:dyDescent="0.2">
      <c r="A50" s="186" t="s">
        <v>50</v>
      </c>
      <c r="B50" s="187"/>
      <c r="C50" s="187"/>
      <c r="D50" s="187"/>
      <c r="E50" s="187"/>
      <c r="F50" s="187"/>
      <c r="G50" s="188"/>
      <c r="H50" s="189" t="s">
        <v>11</v>
      </c>
      <c r="I50" s="189"/>
      <c r="J50" s="189" t="s">
        <v>10</v>
      </c>
      <c r="K50" s="189"/>
      <c r="L50" s="28"/>
      <c r="N50" s="168" t="s">
        <v>115</v>
      </c>
      <c r="O50" s="169"/>
      <c r="P50" s="170"/>
      <c r="Q50" s="92">
        <f>Agosto!T50</f>
        <v>0</v>
      </c>
      <c r="R50" s="64"/>
      <c r="S50" s="64"/>
      <c r="T50" s="44">
        <f t="shared" si="4"/>
        <v>0</v>
      </c>
    </row>
    <row r="51" spans="1:22" ht="15.75" customHeight="1" x14ac:dyDescent="0.2">
      <c r="A51" s="133" t="s">
        <v>110</v>
      </c>
      <c r="B51" s="134"/>
      <c r="C51" s="134"/>
      <c r="D51" s="134"/>
      <c r="E51" s="134"/>
      <c r="F51" s="134"/>
      <c r="G51" s="135"/>
      <c r="H51" s="172"/>
      <c r="I51" s="172"/>
      <c r="J51" s="172"/>
      <c r="K51" s="172"/>
      <c r="L51" s="28"/>
      <c r="M51" s="35"/>
      <c r="N51" s="173" t="s">
        <v>116</v>
      </c>
      <c r="O51" s="173"/>
      <c r="P51" s="173"/>
      <c r="Q51" s="92">
        <f>Agosto!T51</f>
        <v>0</v>
      </c>
      <c r="R51" s="64"/>
      <c r="S51" s="64"/>
      <c r="T51" s="44">
        <f t="shared" si="4"/>
        <v>0</v>
      </c>
    </row>
    <row r="52" spans="1:22" ht="15.6" customHeight="1" x14ac:dyDescent="0.2">
      <c r="A52" s="102" t="s">
        <v>112</v>
      </c>
      <c r="B52" s="102"/>
      <c r="C52" s="102"/>
      <c r="D52" s="102"/>
      <c r="E52" s="102"/>
      <c r="F52" s="102"/>
      <c r="G52" s="102"/>
      <c r="H52" s="172"/>
      <c r="I52" s="172"/>
      <c r="J52" s="172"/>
      <c r="K52" s="172"/>
    </row>
    <row r="53" spans="1:22" ht="0.75" hidden="1" customHeight="1" x14ac:dyDescent="0.2">
      <c r="A53" s="184"/>
      <c r="B53" s="184"/>
      <c r="C53" s="184"/>
      <c r="D53" s="184"/>
      <c r="E53" s="184"/>
      <c r="F53" s="184"/>
      <c r="G53" s="184"/>
      <c r="H53" s="185"/>
      <c r="I53" s="185"/>
      <c r="J53" s="185"/>
      <c r="K53" s="185"/>
      <c r="U53" s="66"/>
      <c r="V53" s="64"/>
    </row>
    <row r="54" spans="1:22" ht="16.149999999999999" customHeight="1" x14ac:dyDescent="0.2">
      <c r="A54" s="171" t="s">
        <v>111</v>
      </c>
      <c r="B54" s="171"/>
      <c r="C54" s="171"/>
      <c r="D54" s="171"/>
      <c r="E54" s="171"/>
      <c r="F54" s="171"/>
      <c r="G54" s="171"/>
      <c r="H54" s="167"/>
      <c r="I54" s="167"/>
      <c r="J54" s="167"/>
      <c r="K54" s="167"/>
    </row>
    <row r="55" spans="1:22" ht="15.75" customHeight="1" x14ac:dyDescent="0.2">
      <c r="A55" s="10" t="s">
        <v>105</v>
      </c>
      <c r="B55" s="287">
        <f>C7</f>
        <v>0</v>
      </c>
      <c r="C55" s="287"/>
      <c r="D55" s="287"/>
      <c r="E55" s="287"/>
      <c r="F55" s="287"/>
      <c r="G55" s="287"/>
      <c r="H55" s="287"/>
      <c r="I55" s="287"/>
      <c r="J55" s="287"/>
      <c r="K55" s="10"/>
      <c r="M55" s="28" t="s">
        <v>106</v>
      </c>
      <c r="N55" s="165" t="str">
        <f>B9</f>
        <v>SEPTIEMBRE</v>
      </c>
      <c r="O55" s="165"/>
      <c r="P55" s="165"/>
      <c r="Q55" s="10"/>
      <c r="R55" s="10" t="s">
        <v>107</v>
      </c>
      <c r="S55" s="166">
        <f>H9</f>
        <v>0</v>
      </c>
      <c r="T55" s="166"/>
    </row>
    <row r="56" spans="1:22" s="10" customFormat="1" ht="12.6" customHeight="1" x14ac:dyDescent="0.2">
      <c r="B56" s="144" t="s">
        <v>103</v>
      </c>
      <c r="C56" s="145"/>
      <c r="D56" s="146"/>
      <c r="G56" s="176" t="s">
        <v>74</v>
      </c>
      <c r="H56" s="177"/>
      <c r="I56" s="177"/>
      <c r="J56" s="178"/>
    </row>
    <row r="57" spans="1:22" s="10" customFormat="1" ht="12.6" customHeight="1" x14ac:dyDescent="0.2">
      <c r="B57" s="174" t="s">
        <v>64</v>
      </c>
      <c r="C57" s="175"/>
      <c r="D57" s="64"/>
      <c r="G57" s="99" t="s">
        <v>35</v>
      </c>
      <c r="H57" s="100"/>
      <c r="I57" s="101"/>
      <c r="J57" s="43"/>
    </row>
    <row r="58" spans="1:22" s="10" customFormat="1" ht="15.75" customHeight="1" x14ac:dyDescent="0.2">
      <c r="B58" s="174" t="s">
        <v>65</v>
      </c>
      <c r="C58" s="175"/>
      <c r="D58" s="64"/>
      <c r="G58" s="168" t="s">
        <v>28</v>
      </c>
      <c r="H58" s="169"/>
      <c r="I58" s="170"/>
      <c r="J58" s="64"/>
      <c r="L58" s="157" t="s">
        <v>91</v>
      </c>
      <c r="M58" s="158"/>
      <c r="N58" s="158"/>
      <c r="O58" s="158"/>
      <c r="P58" s="158"/>
      <c r="Q58" s="158"/>
      <c r="R58" s="159"/>
      <c r="S58" s="157" t="s">
        <v>3</v>
      </c>
      <c r="T58" s="159"/>
    </row>
    <row r="59" spans="1:22" s="10" customFormat="1" ht="15.75" customHeight="1" x14ac:dyDescent="0.2">
      <c r="B59" s="174" t="s">
        <v>66</v>
      </c>
      <c r="C59" s="175"/>
      <c r="D59" s="64"/>
      <c r="G59" s="181" t="s">
        <v>59</v>
      </c>
      <c r="H59" s="182"/>
      <c r="I59" s="183"/>
      <c r="J59" s="68">
        <f>SUM(J57:J58)</f>
        <v>0</v>
      </c>
      <c r="L59" s="133" t="s">
        <v>86</v>
      </c>
      <c r="M59" s="134"/>
      <c r="N59" s="134"/>
      <c r="O59" s="134"/>
      <c r="P59" s="134"/>
      <c r="Q59" s="134"/>
      <c r="R59" s="135"/>
      <c r="S59" s="136"/>
      <c r="T59" s="137"/>
    </row>
    <row r="60" spans="1:22" s="10" customFormat="1" ht="15.75" customHeight="1" x14ac:dyDescent="0.2">
      <c r="B60" s="174" t="s">
        <v>67</v>
      </c>
      <c r="C60" s="175"/>
      <c r="D60" s="64"/>
      <c r="G60" s="74"/>
      <c r="H60" s="74"/>
      <c r="I60" s="26"/>
      <c r="J60" s="1"/>
      <c r="L60" s="133" t="s">
        <v>87</v>
      </c>
      <c r="M60" s="134"/>
      <c r="N60" s="134"/>
      <c r="O60" s="134"/>
      <c r="P60" s="134"/>
      <c r="Q60" s="134"/>
      <c r="R60" s="135"/>
      <c r="S60" s="136"/>
      <c r="T60" s="137"/>
    </row>
    <row r="61" spans="1:22" s="10" customFormat="1" ht="15.75" customHeight="1" x14ac:dyDescent="0.2">
      <c r="L61" s="133" t="s">
        <v>88</v>
      </c>
      <c r="M61" s="134"/>
      <c r="N61" s="134"/>
      <c r="O61" s="134"/>
      <c r="P61" s="134"/>
      <c r="Q61" s="134"/>
      <c r="R61" s="135"/>
      <c r="S61" s="136"/>
      <c r="T61" s="137"/>
    </row>
    <row r="62" spans="1:22" s="10" customFormat="1" ht="15.75" customHeight="1" x14ac:dyDescent="0.2">
      <c r="A62" s="157" t="s">
        <v>90</v>
      </c>
      <c r="B62" s="158"/>
      <c r="C62" s="158"/>
      <c r="D62" s="159"/>
      <c r="E62" s="179" t="s">
        <v>127</v>
      </c>
      <c r="F62" s="179"/>
      <c r="G62" s="179" t="s">
        <v>128</v>
      </c>
      <c r="H62" s="179"/>
      <c r="I62" s="179" t="s">
        <v>129</v>
      </c>
      <c r="J62" s="179"/>
      <c r="L62" s="133" t="s">
        <v>89</v>
      </c>
      <c r="M62" s="134"/>
      <c r="N62" s="134"/>
      <c r="O62" s="134"/>
      <c r="P62" s="134"/>
      <c r="Q62" s="134"/>
      <c r="R62" s="135"/>
      <c r="S62" s="136"/>
      <c r="T62" s="137"/>
    </row>
    <row r="63" spans="1:22" s="10" customFormat="1" ht="15.75" customHeight="1" x14ac:dyDescent="0.2">
      <c r="A63" s="148" t="s">
        <v>7</v>
      </c>
      <c r="B63" s="148"/>
      <c r="C63" s="148"/>
      <c r="D63" s="148"/>
      <c r="E63" s="155"/>
      <c r="F63" s="156"/>
      <c r="G63" s="155"/>
      <c r="H63" s="156"/>
      <c r="I63" s="155"/>
      <c r="J63" s="156"/>
      <c r="L63" s="160" t="s">
        <v>53</v>
      </c>
      <c r="M63" s="161"/>
      <c r="N63" s="161"/>
      <c r="O63" s="161"/>
      <c r="P63" s="161"/>
      <c r="Q63" s="161"/>
      <c r="R63" s="162"/>
      <c r="S63" s="163">
        <f>SUM(S59:T62)</f>
        <v>0</v>
      </c>
      <c r="T63" s="164"/>
    </row>
    <row r="64" spans="1:22" s="10" customFormat="1" ht="15.75" customHeight="1" x14ac:dyDescent="0.2">
      <c r="A64" s="148" t="s">
        <v>8</v>
      </c>
      <c r="B64" s="148"/>
      <c r="C64" s="148"/>
      <c r="D64" s="148"/>
      <c r="E64" s="138"/>
      <c r="F64" s="139"/>
      <c r="G64" s="138"/>
      <c r="H64" s="139"/>
      <c r="I64" s="138"/>
      <c r="J64" s="139"/>
      <c r="L64" s="69"/>
      <c r="M64" s="69"/>
      <c r="N64" s="69"/>
      <c r="O64" s="69"/>
      <c r="P64" s="69"/>
      <c r="Q64" s="69"/>
      <c r="R64" s="69"/>
      <c r="S64" s="70"/>
      <c r="T64" s="70"/>
    </row>
    <row r="65" spans="1:20" s="10" customFormat="1" ht="15.75" customHeight="1" x14ac:dyDescent="0.2">
      <c r="A65" s="148" t="s">
        <v>9</v>
      </c>
      <c r="B65" s="148"/>
      <c r="C65" s="148"/>
      <c r="D65" s="148"/>
      <c r="E65" s="138"/>
      <c r="F65" s="139"/>
      <c r="G65" s="138"/>
      <c r="H65" s="139"/>
      <c r="I65" s="138"/>
      <c r="J65" s="139"/>
      <c r="L65" s="157" t="s">
        <v>92</v>
      </c>
      <c r="M65" s="158"/>
      <c r="N65" s="158"/>
      <c r="O65" s="158"/>
      <c r="P65" s="158"/>
      <c r="Q65" s="158"/>
      <c r="R65" s="158"/>
      <c r="S65" s="158"/>
      <c r="T65" s="159"/>
    </row>
    <row r="66" spans="1:20" s="10" customFormat="1" ht="15.75" customHeight="1" x14ac:dyDescent="0.2">
      <c r="A66" s="148" t="s">
        <v>37</v>
      </c>
      <c r="B66" s="148"/>
      <c r="C66" s="148"/>
      <c r="D66" s="148"/>
      <c r="E66" s="138"/>
      <c r="F66" s="139"/>
      <c r="G66" s="138"/>
      <c r="H66" s="139"/>
      <c r="I66" s="138"/>
      <c r="J66" s="139"/>
      <c r="L66" s="133" t="s">
        <v>82</v>
      </c>
      <c r="M66" s="134"/>
      <c r="N66" s="134"/>
      <c r="O66" s="134"/>
      <c r="P66" s="134"/>
      <c r="Q66" s="134"/>
      <c r="R66" s="135"/>
      <c r="S66" s="136"/>
      <c r="T66" s="137"/>
    </row>
    <row r="67" spans="1:20" s="10" customFormat="1" ht="17.25" customHeight="1" x14ac:dyDescent="0.2">
      <c r="A67" s="148" t="s">
        <v>134</v>
      </c>
      <c r="B67" s="148"/>
      <c r="C67" s="148"/>
      <c r="D67" s="148"/>
      <c r="E67" s="138"/>
      <c r="F67" s="139"/>
      <c r="G67" s="138"/>
      <c r="H67" s="139"/>
      <c r="I67" s="138"/>
      <c r="J67" s="139"/>
      <c r="L67" s="133" t="s">
        <v>83</v>
      </c>
      <c r="M67" s="134"/>
      <c r="N67" s="134"/>
      <c r="O67" s="134"/>
      <c r="P67" s="134"/>
      <c r="Q67" s="134"/>
      <c r="R67" s="135"/>
      <c r="S67" s="136"/>
      <c r="T67" s="137"/>
    </row>
    <row r="68" spans="1:20" s="10" customFormat="1" ht="17.25" customHeight="1" x14ac:dyDescent="0.2">
      <c r="A68" s="148" t="s">
        <v>36</v>
      </c>
      <c r="B68" s="148"/>
      <c r="C68" s="148"/>
      <c r="D68" s="148"/>
      <c r="E68" s="138"/>
      <c r="F68" s="139"/>
      <c r="G68" s="138"/>
      <c r="H68" s="139"/>
      <c r="I68" s="138"/>
      <c r="J68" s="139"/>
      <c r="L68" s="149" t="s">
        <v>96</v>
      </c>
      <c r="M68" s="150"/>
      <c r="N68" s="150"/>
      <c r="O68" s="150"/>
      <c r="P68" s="151"/>
      <c r="Q68" s="147" t="s">
        <v>20</v>
      </c>
      <c r="R68" s="147"/>
      <c r="S68" s="136"/>
      <c r="T68" s="137"/>
    </row>
    <row r="69" spans="1:20" s="10" customFormat="1" ht="17.25" customHeight="1" x14ac:dyDescent="0.2">
      <c r="A69" s="270" t="s">
        <v>26</v>
      </c>
      <c r="B69" s="271"/>
      <c r="C69" s="271"/>
      <c r="D69" s="272"/>
      <c r="E69" s="268">
        <f>SUM(E62:F68)</f>
        <v>0</v>
      </c>
      <c r="F69" s="269">
        <f>SUM(F62:F67)</f>
        <v>0</v>
      </c>
      <c r="G69" s="268">
        <f>SUM(G62:H68)</f>
        <v>0</v>
      </c>
      <c r="H69" s="269">
        <f>SUM(H62:H67)</f>
        <v>0</v>
      </c>
      <c r="I69" s="268">
        <f>SUM(I62:J68)</f>
        <v>0</v>
      </c>
      <c r="J69" s="269">
        <f>SUM(J62:J67)</f>
        <v>0</v>
      </c>
      <c r="L69" s="152"/>
      <c r="M69" s="153"/>
      <c r="N69" s="153"/>
      <c r="O69" s="153"/>
      <c r="P69" s="154"/>
      <c r="Q69" s="147" t="s">
        <v>21</v>
      </c>
      <c r="R69" s="147"/>
      <c r="S69" s="136"/>
      <c r="T69" s="137"/>
    </row>
    <row r="70" spans="1:20" s="10" customFormat="1" ht="13.5" customHeight="1" x14ac:dyDescent="0.2">
      <c r="J70" s="28"/>
      <c r="L70" s="133" t="s">
        <v>84</v>
      </c>
      <c r="M70" s="134"/>
      <c r="N70" s="134"/>
      <c r="O70" s="134"/>
      <c r="P70" s="134"/>
      <c r="Q70" s="134"/>
      <c r="R70" s="135"/>
      <c r="S70" s="136"/>
      <c r="T70" s="137"/>
    </row>
    <row r="71" spans="1:20" ht="17.25" customHeight="1" x14ac:dyDescent="0.2">
      <c r="A71" s="263" t="s">
        <v>93</v>
      </c>
      <c r="B71" s="264"/>
      <c r="C71" s="264"/>
      <c r="D71" s="264"/>
      <c r="E71" s="265"/>
      <c r="F71" s="266" t="s">
        <v>11</v>
      </c>
      <c r="G71" s="267"/>
      <c r="H71" s="266" t="s">
        <v>10</v>
      </c>
      <c r="I71" s="267"/>
      <c r="J71" s="31"/>
      <c r="L71" s="133" t="s">
        <v>85</v>
      </c>
      <c r="M71" s="134"/>
      <c r="N71" s="134"/>
      <c r="O71" s="134"/>
      <c r="P71" s="134"/>
      <c r="Q71" s="134"/>
      <c r="R71" s="135"/>
      <c r="S71" s="136"/>
      <c r="T71" s="137"/>
    </row>
    <row r="72" spans="1:20" ht="15.75" customHeight="1" x14ac:dyDescent="0.2">
      <c r="A72" s="133" t="s">
        <v>77</v>
      </c>
      <c r="B72" s="134"/>
      <c r="C72" s="134"/>
      <c r="D72" s="134"/>
      <c r="E72" s="135"/>
      <c r="F72" s="138"/>
      <c r="G72" s="139"/>
      <c r="H72" s="138"/>
      <c r="I72" s="139"/>
      <c r="J72" s="31"/>
      <c r="L72" s="133" t="s">
        <v>117</v>
      </c>
      <c r="M72" s="134"/>
      <c r="N72" s="134"/>
      <c r="O72" s="134"/>
      <c r="P72" s="134"/>
      <c r="Q72" s="134"/>
      <c r="R72" s="135"/>
      <c r="S72" s="136"/>
      <c r="T72" s="137"/>
    </row>
    <row r="73" spans="1:20" s="10" customFormat="1" ht="15.75" customHeight="1" x14ac:dyDescent="0.2">
      <c r="A73" s="133" t="s">
        <v>78</v>
      </c>
      <c r="B73" s="134"/>
      <c r="C73" s="134"/>
      <c r="D73" s="134"/>
      <c r="E73" s="135"/>
      <c r="F73" s="138"/>
      <c r="G73" s="139"/>
      <c r="H73" s="138"/>
      <c r="I73" s="139"/>
      <c r="J73" s="28"/>
    </row>
    <row r="74" spans="1:20" ht="15.75" customHeight="1" x14ac:dyDescent="0.2">
      <c r="A74" s="133" t="s">
        <v>79</v>
      </c>
      <c r="B74" s="134"/>
      <c r="C74" s="134"/>
      <c r="D74" s="134"/>
      <c r="E74" s="135"/>
      <c r="F74" s="138"/>
      <c r="G74" s="139"/>
      <c r="H74" s="138"/>
      <c r="I74" s="139"/>
      <c r="J74" s="28"/>
      <c r="M74" s="144" t="s">
        <v>163</v>
      </c>
      <c r="N74" s="145"/>
      <c r="O74" s="145"/>
      <c r="P74" s="145"/>
      <c r="Q74" s="145"/>
      <c r="R74" s="145"/>
      <c r="S74" s="145"/>
      <c r="T74" s="146"/>
    </row>
    <row r="75" spans="1:20" ht="15.75" customHeight="1" x14ac:dyDescent="0.2">
      <c r="A75" s="133" t="s">
        <v>80</v>
      </c>
      <c r="B75" s="134"/>
      <c r="C75" s="134"/>
      <c r="D75" s="134"/>
      <c r="E75" s="135"/>
      <c r="F75" s="138"/>
      <c r="G75" s="139"/>
      <c r="H75" s="138"/>
      <c r="I75" s="139"/>
      <c r="J75" s="28"/>
      <c r="L75" s="48"/>
      <c r="M75" s="140" t="s">
        <v>22</v>
      </c>
      <c r="N75" s="141"/>
      <c r="O75" s="142"/>
      <c r="P75" s="143"/>
      <c r="Q75" s="140" t="s">
        <v>23</v>
      </c>
      <c r="R75" s="141"/>
      <c r="S75" s="142"/>
      <c r="T75" s="143"/>
    </row>
    <row r="76" spans="1:20" ht="15.75" customHeight="1" x14ac:dyDescent="0.2">
      <c r="A76" s="133" t="s">
        <v>81</v>
      </c>
      <c r="B76" s="134"/>
      <c r="C76" s="134"/>
      <c r="D76" s="134"/>
      <c r="E76" s="135"/>
      <c r="F76" s="138"/>
      <c r="G76" s="139"/>
      <c r="H76" s="138"/>
      <c r="I76" s="139"/>
      <c r="J76" s="28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 customHeight="1" x14ac:dyDescent="0.2">
      <c r="A77" s="133" t="s">
        <v>144</v>
      </c>
      <c r="B77" s="134"/>
      <c r="C77" s="134"/>
      <c r="D77" s="134"/>
      <c r="E77" s="135"/>
      <c r="F77" s="138"/>
      <c r="G77" s="139"/>
      <c r="H77" s="138"/>
      <c r="I77" s="139"/>
      <c r="J77" s="28"/>
      <c r="L77" s="26"/>
      <c r="M77" s="26"/>
      <c r="N77" s="277" t="s">
        <v>164</v>
      </c>
      <c r="O77" s="277"/>
      <c r="P77" s="277"/>
      <c r="Q77" s="277"/>
      <c r="R77" s="277"/>
      <c r="S77" s="277"/>
      <c r="T77" s="26"/>
    </row>
    <row r="78" spans="1:20" ht="15.75" customHeight="1" x14ac:dyDescent="0.2">
      <c r="A78" s="133" t="s">
        <v>162</v>
      </c>
      <c r="B78" s="134"/>
      <c r="C78" s="134"/>
      <c r="D78" s="134"/>
      <c r="E78" s="135"/>
      <c r="F78" s="138"/>
      <c r="G78" s="139"/>
      <c r="H78" s="138"/>
      <c r="I78" s="139"/>
      <c r="J78" s="1"/>
      <c r="L78" s="26"/>
      <c r="M78" s="26"/>
      <c r="N78" s="273" t="s">
        <v>22</v>
      </c>
      <c r="O78" s="274"/>
      <c r="P78" s="273" t="s">
        <v>23</v>
      </c>
      <c r="Q78" s="274"/>
      <c r="R78" s="278" t="s">
        <v>165</v>
      </c>
      <c r="S78" s="275" t="s">
        <v>42</v>
      </c>
      <c r="T78" s="26"/>
    </row>
    <row r="79" spans="1:20" ht="15.75" customHeight="1" x14ac:dyDescent="0.2">
      <c r="A79" s="133" t="s">
        <v>145</v>
      </c>
      <c r="B79" s="134"/>
      <c r="C79" s="134"/>
      <c r="D79" s="134"/>
      <c r="E79" s="135"/>
      <c r="F79" s="138"/>
      <c r="G79" s="139"/>
      <c r="H79" s="138"/>
      <c r="I79" s="139"/>
      <c r="J79" s="1"/>
      <c r="L79" s="26"/>
      <c r="M79" s="26"/>
      <c r="N79" s="96" t="s">
        <v>24</v>
      </c>
      <c r="O79" s="97" t="s">
        <v>25</v>
      </c>
      <c r="P79" s="96" t="s">
        <v>24</v>
      </c>
      <c r="Q79" s="97" t="s">
        <v>25</v>
      </c>
      <c r="R79" s="278"/>
      <c r="S79" s="276"/>
      <c r="T79" s="26"/>
    </row>
    <row r="80" spans="1:20" ht="15.75" customHeight="1" x14ac:dyDescent="0.2">
      <c r="A80" s="281" t="s">
        <v>26</v>
      </c>
      <c r="B80" s="282"/>
      <c r="C80" s="282"/>
      <c r="D80" s="282"/>
      <c r="E80" s="283"/>
      <c r="F80" s="268">
        <f>SUM(F72:G79)</f>
        <v>0</v>
      </c>
      <c r="G80" s="269"/>
      <c r="H80" s="268">
        <f>SUM(H72:I79)</f>
        <v>0</v>
      </c>
      <c r="I80" s="269"/>
      <c r="J80" s="1"/>
      <c r="N80" s="95"/>
      <c r="O80" s="95"/>
      <c r="P80" s="95"/>
      <c r="Q80" s="95"/>
      <c r="R80" s="95"/>
      <c r="S80" s="95"/>
    </row>
    <row r="81" spans="1:20" ht="15" customHeight="1" x14ac:dyDescent="0.2">
      <c r="J81" s="28"/>
    </row>
    <row r="82" spans="1:20" ht="18.75" customHeight="1" x14ac:dyDescent="0.2">
      <c r="B82" s="258" t="s">
        <v>140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</row>
    <row r="83" spans="1:20" ht="26.25" customHeight="1" x14ac:dyDescent="0.2">
      <c r="B83" s="109" t="s">
        <v>137</v>
      </c>
      <c r="C83" s="110"/>
      <c r="D83" s="111"/>
      <c r="E83" s="109" t="s">
        <v>135</v>
      </c>
      <c r="F83" s="110"/>
      <c r="G83" s="111"/>
      <c r="H83" s="109" t="s">
        <v>136</v>
      </c>
      <c r="I83" s="110"/>
      <c r="J83" s="111"/>
      <c r="K83" s="112" t="s">
        <v>138</v>
      </c>
      <c r="L83" s="113"/>
      <c r="M83" s="114"/>
      <c r="N83" s="109" t="s">
        <v>18</v>
      </c>
      <c r="O83" s="110"/>
      <c r="P83" s="111"/>
      <c r="Q83" s="109" t="s">
        <v>139</v>
      </c>
      <c r="R83" s="110"/>
      <c r="S83" s="111"/>
    </row>
    <row r="84" spans="1:20" s="10" customFormat="1" ht="22.15" customHeight="1" x14ac:dyDescent="0.2">
      <c r="A84" s="1"/>
      <c r="B84" s="288">
        <f>Agosto!Q84</f>
        <v>0</v>
      </c>
      <c r="C84" s="289"/>
      <c r="D84" s="290"/>
      <c r="E84" s="142"/>
      <c r="F84" s="261"/>
      <c r="G84" s="143"/>
      <c r="H84" s="142"/>
      <c r="I84" s="261"/>
      <c r="J84" s="143"/>
      <c r="K84" s="142"/>
      <c r="L84" s="261"/>
      <c r="M84" s="143"/>
      <c r="N84" s="142"/>
      <c r="O84" s="261"/>
      <c r="P84" s="143"/>
      <c r="Q84" s="233">
        <f>B84+E84-H84-K84-N84</f>
        <v>0</v>
      </c>
      <c r="R84" s="262"/>
      <c r="S84" s="234"/>
    </row>
    <row r="85" spans="1:20" s="10" customFormat="1" ht="9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K85" s="26"/>
    </row>
    <row r="86" spans="1:20" s="21" customFormat="1" ht="13.5" customHeight="1" x14ac:dyDescent="0.2">
      <c r="A86" s="103" t="s">
        <v>55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</row>
    <row r="87" spans="1:20" s="21" customFormat="1" ht="19.5" customHeight="1" x14ac:dyDescent="0.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s="77" customFormat="1" ht="13.5" customHeight="1" x14ac:dyDescent="0.2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4"/>
      <c r="L88" s="74"/>
      <c r="M88" s="74"/>
      <c r="N88" s="74"/>
      <c r="O88" s="74"/>
      <c r="P88" s="74"/>
      <c r="Q88" s="74"/>
    </row>
    <row r="89" spans="1:20" s="28" customFormat="1" ht="14.25" customHeight="1" x14ac:dyDescent="0.2">
      <c r="A89" s="119" t="s">
        <v>5</v>
      </c>
      <c r="B89" s="119"/>
      <c r="C89" s="119"/>
      <c r="D89" s="119"/>
    </row>
    <row r="90" spans="1:20" s="28" customFormat="1" ht="14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/>
    </row>
    <row r="91" spans="1:20" s="28" customFormat="1" ht="14.2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5"/>
    </row>
    <row r="92" spans="1:20" s="28" customFormat="1" ht="1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</row>
    <row r="93" spans="1:20" s="28" customFormat="1" ht="1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20" s="28" customFormat="1" ht="14.25" customHeight="1" x14ac:dyDescent="0.2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</row>
    <row r="95" spans="1:20" s="77" customFormat="1" ht="24" customHeight="1" x14ac:dyDescent="0.2">
      <c r="A95" s="129" t="s">
        <v>97</v>
      </c>
      <c r="B95" s="129"/>
      <c r="C95" s="129"/>
      <c r="D95" s="129"/>
      <c r="E95" s="130"/>
      <c r="F95" s="130"/>
      <c r="G95" s="130"/>
      <c r="H95" s="130"/>
      <c r="I95" s="130"/>
      <c r="J95" s="130"/>
      <c r="L95" s="131" t="s">
        <v>94</v>
      </c>
      <c r="M95" s="131"/>
      <c r="N95" s="131"/>
      <c r="O95" s="131"/>
      <c r="P95" s="132"/>
      <c r="Q95" s="132"/>
      <c r="R95" s="132"/>
      <c r="S95" s="132"/>
      <c r="T95" s="132"/>
    </row>
    <row r="96" spans="1:20" s="77" customFormat="1" ht="8.25" customHeight="1" x14ac:dyDescent="0.2">
      <c r="A96" s="30"/>
      <c r="B96" s="74"/>
      <c r="C96" s="74"/>
      <c r="D96" s="74"/>
      <c r="E96" s="74"/>
      <c r="F96" s="74"/>
      <c r="G96" s="74"/>
      <c r="H96" s="78"/>
      <c r="I96" s="74"/>
      <c r="J96" s="74"/>
      <c r="K96" s="74"/>
    </row>
    <row r="97" spans="1:17" s="58" customFormat="1" ht="22.5" customHeight="1" x14ac:dyDescent="0.2">
      <c r="A97" s="117" t="s">
        <v>6</v>
      </c>
      <c r="B97" s="117"/>
      <c r="C97" s="117"/>
      <c r="D97" s="117"/>
      <c r="E97" s="117"/>
      <c r="F97" s="117"/>
      <c r="G97" s="117"/>
      <c r="H97" s="118"/>
      <c r="I97" s="118"/>
      <c r="J97" s="118"/>
      <c r="K97" s="118"/>
      <c r="L97" s="118"/>
      <c r="M97" s="118"/>
      <c r="N97" s="118"/>
      <c r="O97" s="118"/>
      <c r="P97" s="86"/>
      <c r="Q97" s="60"/>
    </row>
    <row r="98" spans="1:17" s="61" customFormat="1" ht="12.75" customHeight="1" x14ac:dyDescent="0.3">
      <c r="A98" s="79"/>
      <c r="B98" s="80"/>
      <c r="C98" s="80"/>
      <c r="D98" s="81"/>
      <c r="E98" s="81"/>
      <c r="F98" s="115" t="s">
        <v>56</v>
      </c>
      <c r="G98" s="115"/>
      <c r="H98" s="116" t="s">
        <v>57</v>
      </c>
      <c r="I98" s="116"/>
      <c r="J98" s="116"/>
      <c r="K98" s="116"/>
      <c r="L98" s="116"/>
      <c r="M98" s="116"/>
      <c r="N98" s="116"/>
      <c r="O98" s="116"/>
      <c r="Q98" s="82"/>
    </row>
    <row r="99" spans="1:17" s="61" customFormat="1" ht="21" customHeight="1" x14ac:dyDescent="0.2">
      <c r="A99" s="117" t="s">
        <v>58</v>
      </c>
      <c r="B99" s="117"/>
      <c r="C99" s="117"/>
      <c r="D99" s="117"/>
      <c r="E99" s="117"/>
      <c r="F99" s="117"/>
      <c r="G99" s="117"/>
      <c r="H99" s="118"/>
      <c r="I99" s="118"/>
      <c r="J99" s="118"/>
      <c r="K99" s="118"/>
      <c r="L99" s="118"/>
      <c r="M99" s="118"/>
      <c r="N99" s="118"/>
      <c r="O99" s="118"/>
      <c r="Q99" s="82"/>
    </row>
    <row r="100" spans="1:17" s="61" customFormat="1" ht="14.25" customHeight="1" x14ac:dyDescent="0.3">
      <c r="A100" s="79"/>
      <c r="B100" s="80"/>
      <c r="C100" s="80"/>
      <c r="D100" s="81"/>
      <c r="E100" s="81"/>
      <c r="F100" s="115" t="s">
        <v>56</v>
      </c>
      <c r="G100" s="115"/>
      <c r="H100" s="116" t="s">
        <v>57</v>
      </c>
      <c r="I100" s="116"/>
      <c r="J100" s="116"/>
      <c r="K100" s="116"/>
      <c r="L100" s="116"/>
      <c r="M100" s="116"/>
      <c r="N100" s="116"/>
      <c r="O100" s="116"/>
      <c r="Q100" s="82"/>
    </row>
    <row r="101" spans="1:17" s="77" customFormat="1" ht="18.75" customHeight="1" x14ac:dyDescent="0.2">
      <c r="C101" s="83"/>
      <c r="H101" s="84"/>
      <c r="I101" s="74"/>
      <c r="J101" s="74"/>
      <c r="K101" s="74"/>
    </row>
    <row r="102" spans="1:17" s="77" customFormat="1" ht="12.75" customHeight="1" x14ac:dyDescent="0.2">
      <c r="C102" s="83"/>
      <c r="H102" s="74"/>
      <c r="I102" s="74"/>
      <c r="J102" s="74"/>
      <c r="K102" s="74"/>
    </row>
    <row r="103" spans="1:17" s="77" customFormat="1" ht="12.75" customHeight="1" x14ac:dyDescent="0.2">
      <c r="A103" s="87" t="s">
        <v>41</v>
      </c>
      <c r="B103" s="98"/>
      <c r="C103" s="98"/>
      <c r="D103" s="98"/>
      <c r="E103" s="98"/>
      <c r="F103" s="85"/>
      <c r="G103" s="85"/>
      <c r="H103" s="74"/>
      <c r="I103" s="74"/>
      <c r="J103" s="74"/>
      <c r="K103" s="46" t="s">
        <v>12</v>
      </c>
    </row>
    <row r="104" spans="1:17" s="77" customFormat="1" ht="12.75" x14ac:dyDescent="0.2">
      <c r="A104" s="87"/>
      <c r="B104" s="87"/>
      <c r="C104" s="87"/>
      <c r="D104" s="87"/>
      <c r="E104" s="85"/>
      <c r="F104" s="85"/>
      <c r="G104" s="85"/>
      <c r="H104" s="74"/>
      <c r="I104" s="74"/>
      <c r="J104" s="74"/>
      <c r="K104" s="46"/>
    </row>
    <row r="105" spans="1:17" s="26" customFormat="1" ht="11.25" x14ac:dyDescent="0.2">
      <c r="A105" s="32"/>
      <c r="B105" s="32"/>
      <c r="C105" s="32"/>
      <c r="J105" s="28"/>
    </row>
    <row r="106" spans="1:17" s="26" customFormat="1" ht="11.25" x14ac:dyDescent="0.2">
      <c r="A106" s="32"/>
      <c r="B106" s="32"/>
      <c r="C106" s="32"/>
      <c r="J106" s="28"/>
    </row>
    <row r="107" spans="1:17" s="26" customFormat="1" ht="11.25" x14ac:dyDescent="0.2">
      <c r="A107" s="32"/>
      <c r="B107" s="32"/>
      <c r="C107" s="32"/>
      <c r="J107" s="28"/>
    </row>
    <row r="108" spans="1:17" s="26" customFormat="1" ht="11.25" x14ac:dyDescent="0.2">
      <c r="A108" s="32"/>
      <c r="B108" s="32"/>
      <c r="C108" s="32"/>
      <c r="J108" s="28"/>
    </row>
    <row r="109" spans="1:17" s="26" customFormat="1" ht="11.25" x14ac:dyDescent="0.2">
      <c r="A109" s="32"/>
      <c r="B109" s="32"/>
      <c r="C109" s="32"/>
      <c r="J109" s="28"/>
    </row>
    <row r="110" spans="1:17" s="26" customFormat="1" ht="11.25" x14ac:dyDescent="0.2">
      <c r="A110" s="32"/>
      <c r="B110" s="32"/>
      <c r="C110" s="32"/>
      <c r="J110" s="28"/>
    </row>
    <row r="111" spans="1:17" s="26" customFormat="1" ht="11.25" x14ac:dyDescent="0.2">
      <c r="A111" s="32"/>
      <c r="B111" s="32"/>
      <c r="C111" s="32"/>
      <c r="J111" s="28"/>
    </row>
    <row r="112" spans="1:17" s="26" customFormat="1" ht="11.25" x14ac:dyDescent="0.2">
      <c r="A112" s="32"/>
      <c r="B112" s="32"/>
      <c r="C112" s="32"/>
      <c r="J112" s="28"/>
    </row>
    <row r="113" spans="1:10" s="26" customFormat="1" ht="11.25" x14ac:dyDescent="0.2">
      <c r="A113" s="32"/>
      <c r="B113" s="32"/>
      <c r="C113" s="32"/>
      <c r="J113" s="28"/>
    </row>
    <row r="114" spans="1:10" s="26" customFormat="1" ht="11.25" x14ac:dyDescent="0.2">
      <c r="A114" s="32"/>
      <c r="B114" s="32"/>
      <c r="C114" s="32"/>
      <c r="J114" s="28"/>
    </row>
    <row r="115" spans="1:10" s="26" customFormat="1" ht="11.25" x14ac:dyDescent="0.2">
      <c r="A115" s="32"/>
      <c r="B115" s="32"/>
      <c r="C115" s="32"/>
      <c r="J115" s="28"/>
    </row>
    <row r="116" spans="1:10" s="26" customFormat="1" ht="11.25" x14ac:dyDescent="0.2">
      <c r="A116" s="32"/>
      <c r="B116" s="32"/>
      <c r="C116" s="32"/>
      <c r="J116" s="28"/>
    </row>
    <row r="117" spans="1:10" s="26" customFormat="1" ht="11.25" x14ac:dyDescent="0.2">
      <c r="A117" s="32"/>
      <c r="B117" s="32"/>
      <c r="C117" s="32"/>
      <c r="J117" s="28"/>
    </row>
    <row r="118" spans="1:10" s="26" customFormat="1" ht="11.25" x14ac:dyDescent="0.2">
      <c r="A118" s="32"/>
      <c r="B118" s="32"/>
      <c r="C118" s="32"/>
      <c r="J118" s="28"/>
    </row>
    <row r="119" spans="1:10" s="26" customFormat="1" ht="11.25" x14ac:dyDescent="0.2">
      <c r="A119" s="32"/>
      <c r="B119" s="32"/>
      <c r="C119" s="32"/>
      <c r="J119" s="28"/>
    </row>
    <row r="120" spans="1:10" s="26" customFormat="1" ht="11.25" x14ac:dyDescent="0.2">
      <c r="A120" s="32"/>
      <c r="B120" s="32"/>
      <c r="C120" s="32"/>
      <c r="J120" s="28"/>
    </row>
    <row r="121" spans="1:10" s="26" customFormat="1" ht="11.25" x14ac:dyDescent="0.2">
      <c r="A121" s="32"/>
      <c r="B121" s="32"/>
      <c r="C121" s="32"/>
      <c r="J121" s="28"/>
    </row>
    <row r="122" spans="1:10" s="26" customFormat="1" ht="11.25" x14ac:dyDescent="0.2">
      <c r="A122" s="32"/>
      <c r="B122" s="32"/>
      <c r="C122" s="32"/>
      <c r="J122" s="28"/>
    </row>
    <row r="123" spans="1:10" s="26" customFormat="1" ht="11.25" x14ac:dyDescent="0.2">
      <c r="A123" s="32"/>
      <c r="B123" s="32"/>
      <c r="C123" s="32"/>
      <c r="J123" s="28"/>
    </row>
    <row r="124" spans="1:10" s="26" customFormat="1" ht="11.25" x14ac:dyDescent="0.2">
      <c r="A124" s="32"/>
      <c r="B124" s="32"/>
      <c r="C124" s="32"/>
      <c r="J124" s="28"/>
    </row>
    <row r="125" spans="1:10" s="26" customFormat="1" ht="11.25" x14ac:dyDescent="0.2">
      <c r="A125" s="32"/>
      <c r="B125" s="32"/>
      <c r="C125" s="32"/>
      <c r="J125" s="28"/>
    </row>
    <row r="126" spans="1:10" s="26" customFormat="1" ht="11.25" x14ac:dyDescent="0.2">
      <c r="A126" s="32"/>
      <c r="B126" s="32"/>
      <c r="C126" s="32"/>
      <c r="J126" s="28"/>
    </row>
    <row r="127" spans="1:10" s="26" customFormat="1" ht="11.25" x14ac:dyDescent="0.2">
      <c r="A127" s="32"/>
      <c r="B127" s="32"/>
      <c r="C127" s="32"/>
      <c r="J127" s="28"/>
    </row>
    <row r="128" spans="1:10" s="26" customFormat="1" ht="11.25" x14ac:dyDescent="0.2">
      <c r="A128" s="32"/>
      <c r="B128" s="32"/>
      <c r="C128" s="32"/>
      <c r="J128" s="28"/>
    </row>
    <row r="129" spans="1:19" s="26" customFormat="1" ht="11.25" x14ac:dyDescent="0.2">
      <c r="A129" s="32"/>
      <c r="B129" s="32"/>
      <c r="C129" s="32"/>
      <c r="J129" s="28"/>
    </row>
    <row r="130" spans="1:19" s="26" customFormat="1" ht="11.25" x14ac:dyDescent="0.2">
      <c r="A130" s="32"/>
      <c r="B130" s="32"/>
      <c r="C130" s="32"/>
      <c r="J130" s="28"/>
    </row>
    <row r="131" spans="1:19" s="26" customFormat="1" ht="11.25" x14ac:dyDescent="0.2">
      <c r="A131" s="32"/>
      <c r="B131" s="32"/>
      <c r="C131" s="32"/>
      <c r="J131" s="28"/>
    </row>
    <row r="132" spans="1:19" s="26" customFormat="1" ht="11.25" x14ac:dyDescent="0.2">
      <c r="A132" s="32"/>
      <c r="B132" s="32"/>
      <c r="C132" s="32"/>
      <c r="J132" s="28"/>
    </row>
    <row r="133" spans="1:19" s="26" customFormat="1" ht="11.25" x14ac:dyDescent="0.2">
      <c r="A133" s="32"/>
      <c r="B133" s="32"/>
      <c r="C133" s="32"/>
      <c r="J133" s="28"/>
    </row>
    <row r="134" spans="1:19" s="26" customFormat="1" ht="11.25" x14ac:dyDescent="0.2">
      <c r="A134" s="32"/>
      <c r="B134" s="32"/>
      <c r="C134" s="32"/>
      <c r="J134" s="28"/>
    </row>
    <row r="135" spans="1:19" s="26" customFormat="1" ht="11.25" x14ac:dyDescent="0.2">
      <c r="A135" s="32"/>
      <c r="B135" s="32"/>
      <c r="C135" s="32"/>
      <c r="J135" s="28"/>
    </row>
    <row r="136" spans="1:19" s="26" customFormat="1" ht="11.25" x14ac:dyDescent="0.2">
      <c r="A136" s="32"/>
      <c r="B136" s="32"/>
      <c r="C136" s="32"/>
      <c r="J136" s="28"/>
    </row>
    <row r="137" spans="1:19" s="26" customFormat="1" ht="11.25" x14ac:dyDescent="0.2">
      <c r="A137" s="32"/>
      <c r="B137" s="32"/>
      <c r="C137" s="32"/>
      <c r="J137" s="28"/>
    </row>
    <row r="138" spans="1:19" s="26" customFormat="1" ht="11.25" x14ac:dyDescent="0.2">
      <c r="A138" s="32"/>
      <c r="B138" s="32"/>
      <c r="C138" s="32"/>
      <c r="J138" s="28"/>
    </row>
    <row r="139" spans="1:19" s="26" customFormat="1" ht="11.25" x14ac:dyDescent="0.2">
      <c r="A139" s="32"/>
      <c r="B139" s="32"/>
      <c r="C139" s="32"/>
      <c r="J139" s="28"/>
    </row>
    <row r="140" spans="1:19" s="26" customFormat="1" ht="11.25" x14ac:dyDescent="0.2">
      <c r="A140" s="32"/>
      <c r="B140" s="32"/>
      <c r="C140" s="32"/>
      <c r="J140" s="28"/>
    </row>
    <row r="141" spans="1:19" s="26" customFormat="1" ht="11.25" x14ac:dyDescent="0.2">
      <c r="A141" s="32"/>
      <c r="B141" s="32"/>
      <c r="C141" s="32"/>
      <c r="J141" s="28"/>
    </row>
    <row r="142" spans="1:19" s="26" customFormat="1" ht="11.25" x14ac:dyDescent="0.2">
      <c r="A142" s="32"/>
      <c r="B142" s="32"/>
      <c r="C142" s="32"/>
      <c r="J142" s="28"/>
      <c r="M142" s="1"/>
      <c r="N142" s="1"/>
      <c r="O142" s="1"/>
      <c r="P142" s="1"/>
      <c r="Q142" s="1"/>
      <c r="R142" s="1"/>
      <c r="S142" s="1"/>
    </row>
    <row r="143" spans="1:19" ht="11.25" x14ac:dyDescent="0.2">
      <c r="A143" s="32"/>
      <c r="B143" s="32"/>
      <c r="C143" s="32"/>
      <c r="D143" s="26"/>
      <c r="E143" s="26"/>
      <c r="F143" s="26"/>
      <c r="G143" s="26"/>
      <c r="I143" s="26"/>
      <c r="J143" s="28"/>
      <c r="K143" s="26"/>
      <c r="L143" s="26"/>
    </row>
    <row r="144" spans="1:19" ht="11.25" x14ac:dyDescent="0.2">
      <c r="A144" s="32"/>
      <c r="B144" s="32"/>
      <c r="C144" s="32"/>
      <c r="D144" s="26"/>
      <c r="E144" s="26"/>
      <c r="F144" s="26"/>
      <c r="G144" s="26"/>
      <c r="I144" s="26"/>
      <c r="J144" s="28"/>
      <c r="K144" s="26"/>
      <c r="L144" s="26"/>
    </row>
    <row r="145" spans="1:11" ht="11.25" x14ac:dyDescent="0.2">
      <c r="A145" s="32"/>
      <c r="B145" s="32"/>
      <c r="C145" s="32"/>
      <c r="D145" s="26"/>
      <c r="E145" s="26"/>
      <c r="F145" s="26"/>
      <c r="G145" s="26"/>
      <c r="I145" s="26"/>
      <c r="J145" s="28"/>
      <c r="K145" s="26"/>
    </row>
    <row r="146" spans="1:11" ht="11.25" x14ac:dyDescent="0.2">
      <c r="A146" s="32"/>
      <c r="B146" s="32"/>
      <c r="C146" s="32"/>
      <c r="D146" s="26"/>
      <c r="E146" s="26"/>
      <c r="F146" s="26"/>
      <c r="G146" s="26"/>
      <c r="I146" s="26"/>
      <c r="J146" s="28"/>
    </row>
    <row r="147" spans="1:11" ht="11.25" x14ac:dyDescent="0.2">
      <c r="A147" s="32"/>
      <c r="B147" s="32"/>
      <c r="C147" s="32"/>
      <c r="D147" s="26"/>
      <c r="E147" s="26"/>
      <c r="F147" s="26"/>
      <c r="G147" s="26"/>
      <c r="I147" s="26"/>
      <c r="J147" s="28"/>
    </row>
    <row r="148" spans="1:11" ht="11.25" x14ac:dyDescent="0.2">
      <c r="A148" s="32"/>
      <c r="B148" s="32"/>
      <c r="C148" s="32"/>
      <c r="D148" s="26"/>
      <c r="E148" s="26"/>
      <c r="F148" s="26"/>
      <c r="G148" s="26"/>
      <c r="I148" s="26"/>
      <c r="J148" s="28"/>
    </row>
    <row r="149" spans="1:11" ht="11.25" x14ac:dyDescent="0.2">
      <c r="A149" s="32"/>
      <c r="B149" s="32"/>
      <c r="C149" s="32"/>
      <c r="D149" s="26"/>
      <c r="E149" s="26"/>
      <c r="F149" s="26"/>
      <c r="G149" s="26"/>
      <c r="I149" s="26"/>
      <c r="J149" s="28"/>
    </row>
    <row r="150" spans="1:11" ht="11.25" x14ac:dyDescent="0.2">
      <c r="A150" s="32"/>
      <c r="B150" s="32"/>
      <c r="C150" s="32"/>
      <c r="D150" s="26"/>
      <c r="E150" s="26"/>
      <c r="F150" s="26"/>
      <c r="G150" s="26"/>
      <c r="I150" s="26"/>
    </row>
    <row r="151" spans="1:11" x14ac:dyDescent="0.2">
      <c r="A151" s="26"/>
      <c r="B151" s="26"/>
      <c r="C151" s="26"/>
      <c r="D151" s="26"/>
      <c r="E151" s="26"/>
      <c r="F151" s="26"/>
      <c r="G151" s="26"/>
      <c r="I151" s="26"/>
    </row>
    <row r="152" spans="1:11" s="59" customFormat="1" ht="9.75" customHeight="1" x14ac:dyDescent="0.15"/>
    <row r="153" spans="1:11" s="59" customFormat="1" ht="9.75" customHeight="1" x14ac:dyDescent="0.15"/>
    <row r="154" spans="1:11" s="21" customFormat="1" ht="12.75" x14ac:dyDescent="0.2">
      <c r="A154" s="59"/>
    </row>
  </sheetData>
  <sheetProtection algorithmName="SHA-512" hashValue="k0Ul6E+CucINRJ8hmrqmH1sfQ+CPReZQT8J4ZUqnrNvimI8+vYInhV9fuqq6kZvDuXiRd0MrRvGl49jqiOwP3g==" saltValue="bX9UW8v86b7N8AzLHaepyA==" spinCount="100000" sheet="1" objects="1" scenarios="1" formatCells="0" formatColumns="0" formatRows="0" selectLockedCells="1"/>
  <protectedRanges>
    <protectedRange sqref="H56:I58 J56 S38:T39 A71:C71 L46:L51 M55:N55 K48:K54" name="Rango1"/>
    <protectedRange sqref="F72:F79 C72:D79" name="Rango1_4"/>
    <protectedRange sqref="A72:A74" name="Rango1_4_1"/>
    <protectedRange sqref="S46 R42:S44 H60 R48:S51" name="Rango1_1_2_1_3_1"/>
    <protectedRange sqref="P8 Q9 C8:E8" name="Rango1_1_1"/>
  </protectedRanges>
  <mergeCells count="316">
    <mergeCell ref="B15:F15"/>
    <mergeCell ref="A11:B11"/>
    <mergeCell ref="C11:M11"/>
    <mergeCell ref="A13:A14"/>
    <mergeCell ref="B13:F14"/>
    <mergeCell ref="G13:T13"/>
    <mergeCell ref="G14:H14"/>
    <mergeCell ref="I14:J14"/>
    <mergeCell ref="K14:L14"/>
    <mergeCell ref="M14:N14"/>
    <mergeCell ref="O14:P14"/>
    <mergeCell ref="Q14:R14"/>
    <mergeCell ref="S14:T14"/>
    <mergeCell ref="A5:T5"/>
    <mergeCell ref="C7:O7"/>
    <mergeCell ref="C8:L8"/>
    <mergeCell ref="M8:O8"/>
    <mergeCell ref="P8:T8"/>
    <mergeCell ref="B9:E9"/>
    <mergeCell ref="H9:I9"/>
    <mergeCell ref="J9:L9"/>
    <mergeCell ref="M9:O9"/>
    <mergeCell ref="Q9:T9"/>
    <mergeCell ref="G15:H15"/>
    <mergeCell ref="I15:J15"/>
    <mergeCell ref="K15:L15"/>
    <mergeCell ref="M15:N15"/>
    <mergeCell ref="O15:P15"/>
    <mergeCell ref="Q15:R15"/>
    <mergeCell ref="S15:T15"/>
    <mergeCell ref="Q16:R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B16:F16"/>
    <mergeCell ref="G16:H16"/>
    <mergeCell ref="I16:J16"/>
    <mergeCell ref="K16:L16"/>
    <mergeCell ref="M16:N16"/>
    <mergeCell ref="O16:P16"/>
    <mergeCell ref="Q18:R18"/>
    <mergeCell ref="S18:T18"/>
    <mergeCell ref="B19:F19"/>
    <mergeCell ref="G19:H19"/>
    <mergeCell ref="I19:J19"/>
    <mergeCell ref="K19:L19"/>
    <mergeCell ref="M19:N19"/>
    <mergeCell ref="O19:P19"/>
    <mergeCell ref="Q19:R19"/>
    <mergeCell ref="S19:T19"/>
    <mergeCell ref="B18:F18"/>
    <mergeCell ref="G18:H18"/>
    <mergeCell ref="I18:J18"/>
    <mergeCell ref="K18:L18"/>
    <mergeCell ref="M18:N18"/>
    <mergeCell ref="O18:P18"/>
    <mergeCell ref="Q21:R21"/>
    <mergeCell ref="S21:T21"/>
    <mergeCell ref="M22:P22"/>
    <mergeCell ref="Q22:R22"/>
    <mergeCell ref="S22:T22"/>
    <mergeCell ref="A23:C23"/>
    <mergeCell ref="M23:P23"/>
    <mergeCell ref="Q23:R23"/>
    <mergeCell ref="S23:T23"/>
    <mergeCell ref="A21:C22"/>
    <mergeCell ref="D21:E21"/>
    <mergeCell ref="F21:G21"/>
    <mergeCell ref="H21:I21"/>
    <mergeCell ref="J21:K21"/>
    <mergeCell ref="M21:P21"/>
    <mergeCell ref="A24:C24"/>
    <mergeCell ref="M24:N25"/>
    <mergeCell ref="O24:P24"/>
    <mergeCell ref="Q24:R24"/>
    <mergeCell ref="S24:T24"/>
    <mergeCell ref="A25:C25"/>
    <mergeCell ref="O25:P25"/>
    <mergeCell ref="Q25:R25"/>
    <mergeCell ref="S25:T25"/>
    <mergeCell ref="A28:C28"/>
    <mergeCell ref="A29:C29"/>
    <mergeCell ref="M29:T29"/>
    <mergeCell ref="A30:C30"/>
    <mergeCell ref="M30:P30"/>
    <mergeCell ref="Q30:R30"/>
    <mergeCell ref="S30:T30"/>
    <mergeCell ref="A26:C26"/>
    <mergeCell ref="M26:P26"/>
    <mergeCell ref="Q26:R26"/>
    <mergeCell ref="S26:T26"/>
    <mergeCell ref="A27:C27"/>
    <mergeCell ref="M27:P27"/>
    <mergeCell ref="Q27:R27"/>
    <mergeCell ref="S27:T27"/>
    <mergeCell ref="Q33:R33"/>
    <mergeCell ref="S33:T33"/>
    <mergeCell ref="A34:C35"/>
    <mergeCell ref="D34:E34"/>
    <mergeCell ref="F34:G34"/>
    <mergeCell ref="H34:I34"/>
    <mergeCell ref="J34:K34"/>
    <mergeCell ref="M35:T35"/>
    <mergeCell ref="M31:P31"/>
    <mergeCell ref="Q31:R31"/>
    <mergeCell ref="S31:T31"/>
    <mergeCell ref="A32:K32"/>
    <mergeCell ref="M32:N33"/>
    <mergeCell ref="O32:P32"/>
    <mergeCell ref="Q32:R32"/>
    <mergeCell ref="S32:T32"/>
    <mergeCell ref="A33:K33"/>
    <mergeCell ref="O33:P33"/>
    <mergeCell ref="A38:C38"/>
    <mergeCell ref="A39:C39"/>
    <mergeCell ref="A40:C40"/>
    <mergeCell ref="N40:T40"/>
    <mergeCell ref="A41:C41"/>
    <mergeCell ref="N41:P41"/>
    <mergeCell ref="A36:C36"/>
    <mergeCell ref="M36:N36"/>
    <mergeCell ref="O36:P36"/>
    <mergeCell ref="Q36:R36"/>
    <mergeCell ref="S36:T36"/>
    <mergeCell ref="A37:C37"/>
    <mergeCell ref="N51:P51"/>
    <mergeCell ref="A45:G45"/>
    <mergeCell ref="H45:I45"/>
    <mergeCell ref="J45:K45"/>
    <mergeCell ref="A46:G46"/>
    <mergeCell ref="H46:I46"/>
    <mergeCell ref="J46:K46"/>
    <mergeCell ref="A42:C42"/>
    <mergeCell ref="N42:P42"/>
    <mergeCell ref="N43:P43"/>
    <mergeCell ref="A44:G44"/>
    <mergeCell ref="H44:I44"/>
    <mergeCell ref="J44:K44"/>
    <mergeCell ref="N44:P44"/>
    <mergeCell ref="N46:T46"/>
    <mergeCell ref="A49:G49"/>
    <mergeCell ref="H49:I49"/>
    <mergeCell ref="J49:K49"/>
    <mergeCell ref="N49:P49"/>
    <mergeCell ref="A50:G50"/>
    <mergeCell ref="H50:I50"/>
    <mergeCell ref="J50:K50"/>
    <mergeCell ref="N50:P50"/>
    <mergeCell ref="A47:G47"/>
    <mergeCell ref="H47:I47"/>
    <mergeCell ref="J47:K47"/>
    <mergeCell ref="N47:P47"/>
    <mergeCell ref="A48:G48"/>
    <mergeCell ref="H48:I48"/>
    <mergeCell ref="J48:K48"/>
    <mergeCell ref="N48:P48"/>
    <mergeCell ref="A53:G53"/>
    <mergeCell ref="H53:I53"/>
    <mergeCell ref="J53:K53"/>
    <mergeCell ref="A54:G54"/>
    <mergeCell ref="H54:I54"/>
    <mergeCell ref="J54:K54"/>
    <mergeCell ref="A51:G51"/>
    <mergeCell ref="H51:I51"/>
    <mergeCell ref="J51:K51"/>
    <mergeCell ref="A52:G52"/>
    <mergeCell ref="H52:I52"/>
    <mergeCell ref="J52:K52"/>
    <mergeCell ref="B58:C58"/>
    <mergeCell ref="G58:I58"/>
    <mergeCell ref="L58:R58"/>
    <mergeCell ref="S58:T58"/>
    <mergeCell ref="B59:C59"/>
    <mergeCell ref="G59:I59"/>
    <mergeCell ref="L59:R59"/>
    <mergeCell ref="S59:T59"/>
    <mergeCell ref="B55:J55"/>
    <mergeCell ref="N55:P55"/>
    <mergeCell ref="S55:T55"/>
    <mergeCell ref="B56:D56"/>
    <mergeCell ref="G56:J56"/>
    <mergeCell ref="B57:C57"/>
    <mergeCell ref="G57:I57"/>
    <mergeCell ref="B60:C60"/>
    <mergeCell ref="L60:R60"/>
    <mergeCell ref="S60:T60"/>
    <mergeCell ref="L61:R61"/>
    <mergeCell ref="S61:T61"/>
    <mergeCell ref="A62:D62"/>
    <mergeCell ref="E62:F62"/>
    <mergeCell ref="G62:H62"/>
    <mergeCell ref="I62:J62"/>
    <mergeCell ref="L62:R62"/>
    <mergeCell ref="A64:D64"/>
    <mergeCell ref="E64:F64"/>
    <mergeCell ref="G64:H64"/>
    <mergeCell ref="I64:J64"/>
    <mergeCell ref="A65:D65"/>
    <mergeCell ref="E65:F65"/>
    <mergeCell ref="G65:H65"/>
    <mergeCell ref="I65:J65"/>
    <mergeCell ref="S62:T62"/>
    <mergeCell ref="A63:D63"/>
    <mergeCell ref="E63:F63"/>
    <mergeCell ref="G63:H63"/>
    <mergeCell ref="I63:J63"/>
    <mergeCell ref="L63:R63"/>
    <mergeCell ref="S63:T63"/>
    <mergeCell ref="A67:D67"/>
    <mergeCell ref="E67:F67"/>
    <mergeCell ref="G67:H67"/>
    <mergeCell ref="I67:J67"/>
    <mergeCell ref="L67:R67"/>
    <mergeCell ref="S67:T67"/>
    <mergeCell ref="L65:T65"/>
    <mergeCell ref="A66:D66"/>
    <mergeCell ref="E66:F66"/>
    <mergeCell ref="G66:H66"/>
    <mergeCell ref="I66:J66"/>
    <mergeCell ref="L66:R66"/>
    <mergeCell ref="S66:T66"/>
    <mergeCell ref="S68:T68"/>
    <mergeCell ref="A69:D69"/>
    <mergeCell ref="E69:F69"/>
    <mergeCell ref="G69:H69"/>
    <mergeCell ref="I69:J69"/>
    <mergeCell ref="Q69:R69"/>
    <mergeCell ref="S69:T69"/>
    <mergeCell ref="A68:D68"/>
    <mergeCell ref="E68:F68"/>
    <mergeCell ref="G68:H68"/>
    <mergeCell ref="I68:J68"/>
    <mergeCell ref="L68:P69"/>
    <mergeCell ref="Q68:R68"/>
    <mergeCell ref="A72:E72"/>
    <mergeCell ref="F72:G72"/>
    <mergeCell ref="H72:I72"/>
    <mergeCell ref="L72:R72"/>
    <mergeCell ref="S72:T72"/>
    <mergeCell ref="A73:E73"/>
    <mergeCell ref="F73:G73"/>
    <mergeCell ref="H73:I73"/>
    <mergeCell ref="L70:R70"/>
    <mergeCell ref="S70:T70"/>
    <mergeCell ref="A71:E71"/>
    <mergeCell ref="F71:G71"/>
    <mergeCell ref="H71:I71"/>
    <mergeCell ref="L71:R71"/>
    <mergeCell ref="S71:T71"/>
    <mergeCell ref="Q75:R75"/>
    <mergeCell ref="M74:T74"/>
    <mergeCell ref="M75:N75"/>
    <mergeCell ref="O75:P75"/>
    <mergeCell ref="S75:T75"/>
    <mergeCell ref="N77:S77"/>
    <mergeCell ref="A78:E78"/>
    <mergeCell ref="F78:G78"/>
    <mergeCell ref="H78:I78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S78:S79"/>
    <mergeCell ref="A79:E79"/>
    <mergeCell ref="F79:G79"/>
    <mergeCell ref="H79:I79"/>
    <mergeCell ref="N78:O78"/>
    <mergeCell ref="P78:Q78"/>
    <mergeCell ref="R78:R79"/>
    <mergeCell ref="B82:S82"/>
    <mergeCell ref="B83:D83"/>
    <mergeCell ref="E83:G83"/>
    <mergeCell ref="H83:J83"/>
    <mergeCell ref="K83:M83"/>
    <mergeCell ref="N83:P83"/>
    <mergeCell ref="Q83:S83"/>
    <mergeCell ref="A80:E80"/>
    <mergeCell ref="F80:G80"/>
    <mergeCell ref="H80:I80"/>
    <mergeCell ref="A86:T86"/>
    <mergeCell ref="A87:T87"/>
    <mergeCell ref="A89:D89"/>
    <mergeCell ref="A90:T94"/>
    <mergeCell ref="A95:D95"/>
    <mergeCell ref="E95:J95"/>
    <mergeCell ref="L95:O95"/>
    <mergeCell ref="P95:T95"/>
    <mergeCell ref="B84:D84"/>
    <mergeCell ref="E84:G84"/>
    <mergeCell ref="H84:J84"/>
    <mergeCell ref="K84:M84"/>
    <mergeCell ref="N84:P84"/>
    <mergeCell ref="Q84:S84"/>
    <mergeCell ref="F100:G100"/>
    <mergeCell ref="H100:O100"/>
    <mergeCell ref="B103:E103"/>
    <mergeCell ref="A97:G97"/>
    <mergeCell ref="H97:O97"/>
    <mergeCell ref="F98:G98"/>
    <mergeCell ref="H98:O98"/>
    <mergeCell ref="A99:G99"/>
    <mergeCell ref="H99:O99"/>
  </mergeCells>
  <conditionalFormatting sqref="J23:K29">
    <cfRule type="cellIs" dxfId="143" priority="34" stopIfTrue="1" operator="lessThan">
      <formula>0</formula>
    </cfRule>
  </conditionalFormatting>
  <conditionalFormatting sqref="S19:T19">
    <cfRule type="cellIs" dxfId="142" priority="33" stopIfTrue="1" operator="lessThan">
      <formula>0</formula>
    </cfRule>
  </conditionalFormatting>
  <conditionalFormatting sqref="Q84:S84">
    <cfRule type="cellIs" dxfId="141" priority="32" operator="lessThan">
      <formula>0</formula>
    </cfRule>
  </conditionalFormatting>
  <conditionalFormatting sqref="S17:T17">
    <cfRule type="cellIs" dxfId="140" priority="31" operator="lessThan">
      <formula>0</formula>
    </cfRule>
  </conditionalFormatting>
  <conditionalFormatting sqref="S18:T18">
    <cfRule type="cellIs" dxfId="139" priority="30" operator="lessThan">
      <formula>0</formula>
    </cfRule>
  </conditionalFormatting>
  <conditionalFormatting sqref="S38">
    <cfRule type="cellIs" dxfId="138" priority="29" operator="lessThan">
      <formula>$J$27</formula>
    </cfRule>
  </conditionalFormatting>
  <conditionalFormatting sqref="T38">
    <cfRule type="cellIs" dxfId="137" priority="28" operator="lessThan">
      <formula>$K$27</formula>
    </cfRule>
  </conditionalFormatting>
  <conditionalFormatting sqref="T42:T44">
    <cfRule type="cellIs" dxfId="136" priority="27" operator="lessThan">
      <formula>0</formula>
    </cfRule>
  </conditionalFormatting>
  <conditionalFormatting sqref="T48:T51">
    <cfRule type="cellIs" dxfId="135" priority="26" operator="lessThan">
      <formula>0</formula>
    </cfRule>
  </conditionalFormatting>
  <conditionalFormatting sqref="J27">
    <cfRule type="cellIs" dxfId="134" priority="35" operator="greaterThan">
      <formula>$S$38</formula>
    </cfRule>
  </conditionalFormatting>
  <conditionalFormatting sqref="K27">
    <cfRule type="cellIs" dxfId="133" priority="36" operator="greaterThan">
      <formula>$T$38</formula>
    </cfRule>
  </conditionalFormatting>
  <conditionalFormatting sqref="D23:E29">
    <cfRule type="cellIs" dxfId="132" priority="25" stopIfTrue="1" operator="lessThan">
      <formula>0</formula>
    </cfRule>
  </conditionalFormatting>
  <conditionalFormatting sqref="Q42:Q44">
    <cfRule type="cellIs" dxfId="131" priority="24" operator="lessThan">
      <formula>0</formula>
    </cfRule>
  </conditionalFormatting>
  <conditionalFormatting sqref="Q48:Q51">
    <cfRule type="cellIs" dxfId="130" priority="23" operator="lessThan">
      <formula>0</formula>
    </cfRule>
  </conditionalFormatting>
  <conditionalFormatting sqref="B84:D84">
    <cfRule type="cellIs" dxfId="129" priority="22" operator="lessThan">
      <formula>0</formula>
    </cfRule>
  </conditionalFormatting>
  <conditionalFormatting sqref="M38">
    <cfRule type="cellIs" dxfId="123" priority="16" operator="lessThan">
      <formula>$D$27</formula>
    </cfRule>
  </conditionalFormatting>
  <conditionalFormatting sqref="N38">
    <cfRule type="cellIs" dxfId="122" priority="15" operator="lessThan">
      <formula>$E$27</formula>
    </cfRule>
  </conditionalFormatting>
  <conditionalFormatting sqref="G15:H15">
    <cfRule type="cellIs" dxfId="121" priority="2" operator="lessThan">
      <formula>0</formula>
    </cfRule>
    <cfRule type="cellIs" dxfId="120" priority="14" operator="lessThan">
      <formula>$D$30</formula>
    </cfRule>
  </conditionalFormatting>
  <conditionalFormatting sqref="G16:H16">
    <cfRule type="cellIs" dxfId="119" priority="1" operator="lessThan">
      <formula>0</formula>
    </cfRule>
    <cfRule type="cellIs" dxfId="118" priority="13" operator="lessThan">
      <formula>$E$30</formula>
    </cfRule>
  </conditionalFormatting>
  <conditionalFormatting sqref="S15:T16">
    <cfRule type="cellIs" dxfId="117" priority="12" stopIfTrue="1" operator="lessThan">
      <formula>0</formula>
    </cfRule>
  </conditionalFormatting>
  <conditionalFormatting sqref="S15:T15">
    <cfRule type="cellIs" dxfId="116" priority="11" operator="lessThan">
      <formula>$J$30</formula>
    </cfRule>
  </conditionalFormatting>
  <conditionalFormatting sqref="S16:T16">
    <cfRule type="cellIs" dxfId="115" priority="10" operator="lessThan">
      <formula>$K$30</formula>
    </cfRule>
  </conditionalFormatting>
  <conditionalFormatting sqref="J30:K30">
    <cfRule type="cellIs" dxfId="114" priority="9" stopIfTrue="1" operator="lessThan">
      <formula>0</formula>
    </cfRule>
  </conditionalFormatting>
  <conditionalFormatting sqref="F30:I30">
    <cfRule type="cellIs" dxfId="113" priority="8" stopIfTrue="1" operator="lessThan">
      <formula>0</formula>
    </cfRule>
  </conditionalFormatting>
  <conditionalFormatting sqref="D30:E30">
    <cfRule type="cellIs" dxfId="112" priority="7" stopIfTrue="1" operator="lessThan">
      <formula>0</formula>
    </cfRule>
  </conditionalFormatting>
  <conditionalFormatting sqref="D30">
    <cfRule type="cellIs" dxfId="111" priority="6" operator="greaterThan">
      <formula>$G$15</formula>
    </cfRule>
  </conditionalFormatting>
  <conditionalFormatting sqref="E30">
    <cfRule type="cellIs" dxfId="110" priority="5" operator="greaterThan">
      <formula>$G$16</formula>
    </cfRule>
  </conditionalFormatting>
  <conditionalFormatting sqref="J30">
    <cfRule type="cellIs" dxfId="109" priority="4" operator="greaterThan">
      <formula>$S$15</formula>
    </cfRule>
  </conditionalFormatting>
  <conditionalFormatting sqref="K30">
    <cfRule type="cellIs" dxfId="108" priority="3" operator="greaterThan">
      <formula>$S$16</formula>
    </cfRule>
  </conditionalFormatting>
  <dataValidations count="11">
    <dataValidation allowBlank="1" showInputMessage="1" showErrorMessage="1" error="No debe introducir datos en la casilla" sqref="Q17:R18"/>
    <dataValidation allowBlank="1" error="Solo introduzca números" sqref="S15:T16"/>
    <dataValidation type="whole" showInputMessage="1" error="Solo introduzca números" sqref="M15:N16">
      <formula1>0</formula1>
      <formula2>99999</formula2>
    </dataValidation>
    <dataValidation type="whole" operator="greaterThanOrEqual" allowBlank="1" showInputMessage="1" showErrorMessage="1" error="Verifique los Datos Introducidos" sqref="G60:H60 T48:T51 Q48:Q51 Q42:T44 R49:S51">
      <formula1>0</formula1>
    </dataValidation>
    <dataValidation type="whole" operator="greaterThanOrEqual" allowBlank="1" showInputMessage="1" showErrorMessage="1" sqref="I36:K42">
      <formula1>0</formula1>
    </dataValidation>
    <dataValidation allowBlank="1" prompt="Seleccione el mes de la lista, posiciónese en la flecha de la derecha" sqref="B9:E9"/>
    <dataValidation allowBlank="1" prompt="Seleccione un departamento de la lista, posiciónese en la flecha de la derecha" sqref="P8:T8"/>
    <dataValidation allowBlank="1" prompt="Seleccione el municipio de la lista, posiciónese en la flecha de la derecha" sqref="C8:K8"/>
    <dataValidation type="whole" allowBlank="1" showInputMessage="1" showErrorMessage="1" sqref="J59 K19">
      <formula1>0</formula1>
      <formula2>99999</formula2>
    </dataValidation>
    <dataValidation type="whole" allowBlank="1" showInputMessage="1" showErrorMessage="1" error="Solo introduzca números" sqref="S59:S62 Q15:Q16 H45 J47:J49 G23:G29 J45 H47:H49 M17:M18 J57:J58 I73:I79 S17:S18 K15:K18 J51:J54 H51:H54 D57:D60 V53 S22:S23 Q22:Q23 O15:O18 H64:H68 I15:I18 F64:F68 J64:J68 I23:K29 S30:S31 Q30:Q31 S25:S26 Q25:Q26 S66 R67:S67 S69 R70:S72 G15:G18 Q80:R80">
      <formula1>0</formula1>
      <formula2>99999</formula2>
    </dataValidation>
    <dataValidation allowBlank="1" prompt="Seleccione su Sede Judicial de la lista, posiciónese en la flecha de la derecha" sqref="C7:O7"/>
  </dataValidations>
  <printOptions horizontalCentered="1"/>
  <pageMargins left="0.25" right="0.23622047244094491" top="0.33" bottom="0.16" header="0" footer="0"/>
  <pageSetup scale="98" orientation="portrait" r:id="rId1"/>
  <headerFooter alignWithMargins="0"/>
  <rowBreaks count="1" manualBreakCount="1">
    <brk id="5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Lopez Carranza</dc:creator>
  <cp:lastModifiedBy>Crissia Marisol Cañas</cp:lastModifiedBy>
  <cp:lastPrinted>2018-05-24T20:57:01Z</cp:lastPrinted>
  <dcterms:created xsi:type="dcterms:W3CDTF">2007-12-05T17:15:09Z</dcterms:created>
  <dcterms:modified xsi:type="dcterms:W3CDTF">2019-06-04T18:58:11Z</dcterms:modified>
</cp:coreProperties>
</file>